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oduction" sheetId="1" r:id="rId4"/>
    <sheet state="visible" name="Summary" sheetId="2" r:id="rId5"/>
    <sheet state="visible" name="Assessment" sheetId="3" r:id="rId6"/>
    <sheet state="visible" name="References" sheetId="4" r:id="rId7"/>
  </sheets>
  <definedNames>
    <definedName name="Other_Arrangements">References!$E$46:$F$47</definedName>
    <definedName name="Person_Entity_Authentication">References!$B$42:$C$42</definedName>
    <definedName name="Written_Contract">References!$E$25:$F$25</definedName>
    <definedName name="Availability">References!$E$51:$F$51</definedName>
    <definedName name="Security_Incident_Proc">References!$B$18:$C$18</definedName>
    <definedName name="Data_Backup_Plan">References!$E$19:$F$19</definedName>
    <definedName name="Workstation_Use">References!$B$30:$C$30</definedName>
    <definedName name="Contingency_Plan">References!$B$19:$C$23</definedName>
    <definedName name="Malicious_Software">References!$E$15:$F$15</definedName>
    <definedName name="Access_Authorization">References!$E$12:$F$12</definedName>
    <definedName name="Integrity_Controls">References!$E$43:$F$43</definedName>
    <definedName name="Sec_Awareness_Training">References!$B$14:$C$17</definedName>
    <definedName name="Login_Monitoring">References!$E$16:$F$16</definedName>
    <definedName name="WF_Clearance">References!$E$9:$F$9</definedName>
    <definedName name="Updates">References!$E$52:$F$52</definedName>
    <definedName name="TRansmission_Security">References!$B$43:$C$44</definedName>
    <definedName name="WF_Security">References!$B$8:$C$10</definedName>
    <definedName name="Media_Accountability">References!$E$34:$F$34</definedName>
    <definedName name="Data_Backup_Storage">References!$E$35:$F$35</definedName>
    <definedName name="Security_Mgmt_Process">References!$B$3:$C$6</definedName>
    <definedName name="Assigned_Sec_Resp">References!$B$7:$C$7</definedName>
    <definedName name="User_ID">References!$E$36:$F$36</definedName>
    <definedName name="Disaster_Recovery_Plan">References!$E$20:$F$20</definedName>
    <definedName name="Media_Disposal">References!$E$32:$F$32</definedName>
    <definedName name="Response_Reporting">References!$E$18:$F$18</definedName>
    <definedName name="Group_Health_Plans">References!$B$48:$C$48</definedName>
    <definedName name="Access_Control">References!$B$36:$C$39</definedName>
    <definedName name="Bus_Assoc_Contracts">References!$E$45:$F$45</definedName>
    <definedName name="Facility_Access_Cntrls">References!$B$26:$C$29</definedName>
    <definedName name="Clearinghouse">References!$E$11:$F$11</definedName>
    <definedName name="Emergency_Access">References!$E$37:$F$37</definedName>
    <definedName name="Auto_Logoff">References!$E$38:$F$38</definedName>
    <definedName name="Term_Procedures">References!$E$10:$F$10</definedName>
    <definedName name="Audit_Controls">References!$B$40:$C$40</definedName>
    <definedName name="Integrity">References!$B$41:$C$41</definedName>
    <definedName name="Data_Criticality">References!$E$23:$F$23</definedName>
    <definedName name="Risk_Analysis">References!$E$3:$F$3</definedName>
    <definedName name="Info_System_Activity">References!$E$6:$F$6</definedName>
    <definedName name="Evaluation">References!$B$24:$C$24</definedName>
    <definedName name="Facility_Security_Plan">References!$E$27:$F$27</definedName>
    <definedName name="Risk">References!$E$3:$F$3</definedName>
    <definedName name="Bus_Assoc_Contracts_Arrange">References!$B$25:$C$25</definedName>
    <definedName name="Info_Access_Management">References!$B$11:$C$13</definedName>
    <definedName name="Risk_Management">References!$E$4:$F$4</definedName>
    <definedName name="Media_Reuse">References!$E$33:$F$33</definedName>
    <definedName name="Time_Limit">References!$E$50:$F$50</definedName>
    <definedName name="Workstation_Security">References!$B$31:$C$31</definedName>
    <definedName name="Sec_Reminders">References!$E$14:$F$14</definedName>
    <definedName name="Authorization_Supervision">References!$E$8:$F$8</definedName>
    <definedName name="Maint_Records">References!$E$29:$F$29</definedName>
    <definedName name="Trans_Sec_Encryption">References!$E$44:$F$44</definedName>
    <definedName name="Contingency_Operations">References!$E$26:$F$26</definedName>
    <definedName name="Emergency_Mode">References!$E$21:$F$21</definedName>
    <definedName name="Access_Cntrl_Encryption">References!$E$39:$F$39</definedName>
    <definedName name="Organization_Bus_Assoc_">References!$B$45:$C$47</definedName>
    <definedName name="Mech_2_Authenticate">References!$E$41:$F$41</definedName>
    <definedName name="Access_Control_Val">References!$E$28:$F$28</definedName>
    <definedName name="Documentation">References!$B$50:$C$52</definedName>
    <definedName name="Testing_Revision">References!$E$22:$F$22</definedName>
    <definedName name="Policy_and_Procedures">References!$B$49:$C$49</definedName>
    <definedName name="Sanction_Policy">References!$E$5:$F$5</definedName>
    <definedName name="Plan_Documents">References!$E$48:$F$48</definedName>
    <definedName name="Access_Establishment">References!$E$13:$F$13</definedName>
    <definedName name="DeviceandMedia_Controls">References!$B$32:$C$35</definedName>
    <definedName name="Password_Mgmt">References!$E$17:$F$17</definedName>
  </definedNames>
  <calcPr/>
</workbook>
</file>

<file path=xl/sharedStrings.xml><?xml version="1.0" encoding="utf-8"?>
<sst xmlns="http://schemas.openxmlformats.org/spreadsheetml/2006/main" count="955" uniqueCount="467">
  <si>
    <t>HIPAA Security Assessment for Superna Products</t>
  </si>
  <si>
    <t>Instructions</t>
  </si>
  <si>
    <t>This document shows the compliance possible for technical requirements when Superna products are used to to secure and protect Health Care data stored on PowerScale and ECS</t>
  </si>
  <si>
    <t>Assessment Tab</t>
  </si>
  <si>
    <t>The first four columns in this worksheet identify the specific HIPAA requirement, section, and reference from the final security standard.  The column labeled "Question" contains questions that need to be answered as part of the assessment.  The "Example" column provides more details to assist the reader in answering the questions.  Enter values "0", "1", "2" or "N/A" in two columns labeled "DOC" and "USE".  Refer to the "Scoring" section below to determine the appropriate value for each column.  The scores for DOC and Use are populated based on features in Superna products that self document compliance and Using the product features to technically comply with the HIPAA requirements</t>
  </si>
  <si>
    <t xml:space="preserve">The "Comments"  lists products that will comply with the technical requirements
</t>
  </si>
  <si>
    <t>Summary Tab</t>
  </si>
  <si>
    <r>
      <rPr>
        <rFont val="Arial"/>
        <color theme="1"/>
        <sz val="10.0"/>
      </rPr>
      <t>The "Summary" tab will automatically summarize all numerical information from the "Assessment" tab.  Each major section of the HIPAA security standard will show a total score computed from the Assessment Tab answers.  The "%COMP" column shows how close each major section is to full compliance.  The compliance rating will indicate either "</t>
    </r>
    <r>
      <rPr>
        <rFont val="Arial"/>
        <b/>
        <color theme="1"/>
        <sz val="10.0"/>
      </rPr>
      <t>Non-Compliant</t>
    </r>
    <r>
      <rPr>
        <rFont val="Arial"/>
        <color theme="1"/>
        <sz val="10.0"/>
      </rPr>
      <t>", "</t>
    </r>
    <r>
      <rPr>
        <rFont val="Arial"/>
        <b/>
        <color theme="1"/>
        <sz val="10.0"/>
      </rPr>
      <t>Partial Compliance</t>
    </r>
    <r>
      <rPr>
        <rFont val="Arial"/>
        <color theme="1"/>
        <sz val="10.0"/>
      </rPr>
      <t>", "</t>
    </r>
    <r>
      <rPr>
        <rFont val="Arial"/>
        <b/>
        <color theme="1"/>
        <sz val="10.0"/>
      </rPr>
      <t>Compliant</t>
    </r>
    <r>
      <rPr>
        <rFont val="Arial"/>
        <color theme="1"/>
        <sz val="10.0"/>
      </rPr>
      <t>", or "</t>
    </r>
    <r>
      <rPr>
        <rFont val="Arial"/>
        <b/>
        <color theme="1"/>
        <sz val="10.0"/>
      </rPr>
      <t>Not Applicable</t>
    </r>
    <r>
      <rPr>
        <rFont val="Arial"/>
        <color theme="1"/>
        <sz val="10.0"/>
      </rPr>
      <t xml:space="preserve">" or "Business process" which means it is not a pure technical requirement and an organization needs to follow a process to comply.  </t>
    </r>
  </si>
  <si>
    <t>Rows highlighted in yellow reflect the HIPAA Security Standard requirements shown in the final rule as "REQUIRED".</t>
  </si>
  <si>
    <t xml:space="preserve">Rows highlighted in green reflect the HIPAA Security Standard requirements shown in the final rule as "ADDRESSABLE".  </t>
  </si>
  <si>
    <t>References Tab</t>
  </si>
  <si>
    <t xml:space="preserve">This worksheet contains references to each standard and specification in the final HIPAA Security Rule.  In the event the user wants to see the specific standard or specification while filling out the Assessment, each standard and specification in the rule is hyperlinked from the corresponding standard or specification on the Assessment Tab. </t>
  </si>
  <si>
    <t>Scoring</t>
  </si>
  <si>
    <t>0 = NOT STARTED</t>
  </si>
  <si>
    <t>Procedure, process, practice, document or solution does not exist.  Nothing has been done to address this criteria.</t>
  </si>
  <si>
    <t>1 = WORKING ON IT</t>
  </si>
  <si>
    <t>No formal procedure, process, practice, document or solution is currently in place however criteria is being addressed in some fashion.</t>
  </si>
  <si>
    <t>2 = COMPLETED</t>
  </si>
  <si>
    <t>There is an existing procedure, process, practice, document, or solution in use, it meets standard requirements, and the item is fully implemented.</t>
  </si>
  <si>
    <t>Business Process</t>
  </si>
  <si>
    <t xml:space="preserve">"Business process" which means it is not a pure technical requirement and an organization needs to follow a process to comply.  </t>
  </si>
  <si>
    <t>N/A = NOT APPLICABLE</t>
  </si>
  <si>
    <t xml:space="preserve">This should be used when a criteria does not apply </t>
  </si>
  <si>
    <t>HIPAA Security Assessment - Summary Report for Superna Products</t>
  </si>
  <si>
    <t>Safeguards</t>
  </si>
  <si>
    <t>Security Standards</t>
  </si>
  <si>
    <t>Assessment Percentage</t>
  </si>
  <si>
    <t>Assessment Compliance Rating</t>
  </si>
  <si>
    <t>Administrative Safeguards</t>
  </si>
  <si>
    <t>§164.308(a)(1)(i)</t>
  </si>
  <si>
    <t>Security Management Process</t>
  </si>
  <si>
    <t xml:space="preserve">§164.308(a)(2)  </t>
  </si>
  <si>
    <t>Assigned Security Responsibility</t>
  </si>
  <si>
    <t xml:space="preserve">§164.308(a)(3)(i) </t>
  </si>
  <si>
    <t>Workforce Security</t>
  </si>
  <si>
    <t>§164.308(a)(4)(i)</t>
  </si>
  <si>
    <t>Information Access Management</t>
  </si>
  <si>
    <t xml:space="preserve">§164.308(a)(5)(i)  </t>
  </si>
  <si>
    <t>Security Awareness and Training</t>
  </si>
  <si>
    <t xml:space="preserve">§164.308(a)(6)(i) </t>
  </si>
  <si>
    <t>Security Incident Procedures</t>
  </si>
  <si>
    <t>§164.308(a)(7)(i)</t>
  </si>
  <si>
    <t>Contingency Plan</t>
  </si>
  <si>
    <t xml:space="preserve">§164.308(a)(8) </t>
  </si>
  <si>
    <t>Evaluation</t>
  </si>
  <si>
    <t>§164.308(b)(1)</t>
  </si>
  <si>
    <t>Business Associate Contracts and Other Arrangements</t>
  </si>
  <si>
    <t>Physical Safeguards</t>
  </si>
  <si>
    <t xml:space="preserve">§164.310(a)(1) </t>
  </si>
  <si>
    <t xml:space="preserve"> Facility Access Controls</t>
  </si>
  <si>
    <t xml:space="preserve">§164.310(b) </t>
  </si>
  <si>
    <t>Workstation Use</t>
  </si>
  <si>
    <t>§164.310(c)</t>
  </si>
  <si>
    <t>Workstation Security</t>
  </si>
  <si>
    <t>§164.310(d)(1)</t>
  </si>
  <si>
    <t>Device and Media Controls</t>
  </si>
  <si>
    <t>Technical Safeguards</t>
  </si>
  <si>
    <t xml:space="preserve">§164.312(a)(1) </t>
  </si>
  <si>
    <t>Access Control</t>
  </si>
  <si>
    <t>§164.312(b)</t>
  </si>
  <si>
    <t>Audit Controls</t>
  </si>
  <si>
    <t xml:space="preserve">§164.312(c)(1) </t>
  </si>
  <si>
    <t>Integrity</t>
  </si>
  <si>
    <t xml:space="preserve">§164.312(d) </t>
  </si>
  <si>
    <t>Person or Entity Authentication</t>
  </si>
  <si>
    <t xml:space="preserve">§164.312(e)(1) </t>
  </si>
  <si>
    <t>Transmission Security</t>
  </si>
  <si>
    <t>Organizational Requirements</t>
  </si>
  <si>
    <t>§164.314(a)(1)</t>
  </si>
  <si>
    <t>§164.314(b)(1)</t>
  </si>
  <si>
    <t>Requirements for Group Health Plans</t>
  </si>
  <si>
    <t>Policy, Procedures, and Documentation</t>
  </si>
  <si>
    <t>§164.316(a)</t>
  </si>
  <si>
    <t>Policy and Procedures</t>
  </si>
  <si>
    <t>§164.316(b)(1)</t>
  </si>
  <si>
    <t>Documentation</t>
  </si>
  <si>
    <t xml:space="preserve"> </t>
  </si>
  <si>
    <t>ID</t>
  </si>
  <si>
    <t>Standards</t>
  </si>
  <si>
    <t>Specifications</t>
  </si>
  <si>
    <t>Questions</t>
  </si>
  <si>
    <t>Example</t>
  </si>
  <si>
    <t>Doc</t>
  </si>
  <si>
    <t>Use</t>
  </si>
  <si>
    <t>Total</t>
  </si>
  <si>
    <t>%Comp</t>
  </si>
  <si>
    <t>Compliance Rating</t>
  </si>
  <si>
    <t>Comments</t>
  </si>
  <si>
    <t>Assigned To</t>
  </si>
  <si>
    <t>Administrative Safeguard</t>
  </si>
  <si>
    <t>Security Management Process §164.308(a)(1)</t>
  </si>
  <si>
    <t>Risk Analysis</t>
  </si>
  <si>
    <t>Is a Risk Analysis process used to ensure cost-effective security measures are used to mitigate expected losses?  If yes, is the Risk Analysis process documented?</t>
  </si>
  <si>
    <t>For example, does the organization use a process to determine cost effective security control measures in relation to the loss that would occur if these measures were not in place.</t>
  </si>
  <si>
    <t>N/A</t>
  </si>
  <si>
    <t>Risk Management</t>
  </si>
  <si>
    <t>Are security measures implemented to reduce risks and vulnerabilities to an appropriate level for the organization?</t>
  </si>
  <si>
    <t>Each organization must accept a certain level of risk and must be able to determine and document that appropriate level.</t>
  </si>
  <si>
    <t>Sanction Policy</t>
  </si>
  <si>
    <t xml:space="preserve">Do documented policies and procedures exist regarding disciplinary actions (stipulations for misuse or misconduct)? Have they been communicated to all employees?  </t>
  </si>
  <si>
    <t>These would be disciplinary actions for misuse or misappropriation of health information. (e.g. verbal warning, notice of disciplinary action placed in personnel files, removal of system privileges, termination of employment, and contract penalties).</t>
  </si>
  <si>
    <t>Information System Activity Review</t>
  </si>
  <si>
    <t>Are audit logs reviewed?  If yes, how often?  Is there a responsible entity?   Is this effort documented?  Is audit logging for communications enabled?</t>
  </si>
  <si>
    <t>Organizations will be required to provide and maintain ongoing analysis/review of the records of system activity (logins, file access, security incidents) to help identify security violations.  This will include operating systems, applications, and networked systems.</t>
  </si>
  <si>
    <t>Easy Auditor and Eyeglass DR provide automated documentation for reporting on compliance and allows activity of all unstructured data to be monitored and reported on for a compliance audit</t>
  </si>
  <si>
    <t>Security Management Process Totals</t>
  </si>
  <si>
    <t>Assigned Security Responsibility §164.308(a)(2)</t>
  </si>
  <si>
    <t>No Implementation Specifications</t>
  </si>
  <si>
    <t>Has the security responsibility for the organization been assigned to an individual or group?  If yes, is it documented?</t>
  </si>
  <si>
    <t>Organizations will be required to assign security responsibility to a particular individual or group.  They will be responsible for ensuring security measures to protect data and ensure individuals act accordingly in the protection of data.  This is important in providing an organizational focus towards security and the ability to pinpoint responsibility.</t>
  </si>
  <si>
    <t>Assigned Security Responsibility Totals</t>
  </si>
  <si>
    <t>Workforce Security §164.308(a)(3)(i)</t>
  </si>
  <si>
    <t>Authorization and/or Supervision</t>
  </si>
  <si>
    <t>Are procedures in place to ensure personnel performing technical system maintenance activities  are supervised by authorized/knowledgeable individuals, and that operational personnel are appropriately authorized to access systems?  Are these procedures documented?</t>
  </si>
  <si>
    <t>Example, Maintenance personnel are directly monitored by escorts near Health Information.  Operational personnel should also have the appropriate access to data or systems.</t>
  </si>
  <si>
    <t>Workforce Clearance Procedures</t>
  </si>
  <si>
    <t>Are personnel clearance procedures established and maintained?  Are these procedures documented?</t>
  </si>
  <si>
    <t>For example, a protective measure to determine that an individuals access to sensitive unclassified information and sensitive information is admissible.</t>
  </si>
  <si>
    <t>Does the organization follow personnel clearance procedures to verify access privileges before admission?  Are these procedures documented?</t>
  </si>
  <si>
    <t>Organizations will be required to have formal documented policies and procedures for validating the access privileges of an entity before granting those privileges.</t>
  </si>
  <si>
    <t>Termination Procedures</t>
  </si>
  <si>
    <t xml:space="preserve">Are access lists up-dated in a timely manner when employee accesses change?  If yes, are they documented and updated consistently?  </t>
  </si>
  <si>
    <t>Despite the nature of access lists, employees must be removed upon termination or modified to reflect when a job function or role changes.</t>
  </si>
  <si>
    <t>Does the organization follow termination procedures that include checklists for collecting access-providing materials?  If yes, are these procedures followed consistently?  Are these termination procedures documented?</t>
  </si>
  <si>
    <t xml:space="preserve">Termination procedures will be required to be documented and implemented.  These are important to prevent the possibility of unauthorized access to secure data by those who are no longer authorized to access the data (e.g. voluntary or involuntary exit).  Organizations will need to collect keys, tokens, and identification cards.  </t>
  </si>
  <si>
    <t>Does the organization follow procedures for changing combination and locking mechanisms?  Are these procedures documented?</t>
  </si>
  <si>
    <t>Documented procedures for changing of combinations and locking mechanisms, on a defined time schedule, and when personnel no longer have a need to know.</t>
  </si>
  <si>
    <t>Does the organization have documented termination checklists which include procedures for removing user account(s) in a timely manner?</t>
  </si>
  <si>
    <t>Organizations will be responsible for removing user account(s) from computer system(s) (email),  in a timely manner.</t>
  </si>
  <si>
    <t>Workforce Security Totals</t>
  </si>
  <si>
    <t>Information Access Management §164.308(a)(4)(i)</t>
  </si>
  <si>
    <t>Isolating Healthcare Clearinghouse Function</t>
  </si>
  <si>
    <t>If the organization includes a healthcare clearinghouse, what policies and procedures are in place to isolate the clearinghouse electronic Protected Healthcare Information from the rest of the organization?</t>
  </si>
  <si>
    <t>Organizations are required to implement policies and procedures to protect against unauthorized or inadvertent disclosure of electronic Protected Healthcare Information from the larger organization.</t>
  </si>
  <si>
    <t>Access Authorization</t>
  </si>
  <si>
    <t>Are there rules established to determine the initial level of access an individual may have?  Are these rules documented?</t>
  </si>
  <si>
    <t>Organizations will be required to track the establishment of Initial Access through documentation efforts.  For example documentation on why the individual will require access.</t>
  </si>
  <si>
    <t>Access Establishment and Modification</t>
  </si>
  <si>
    <t>Does the organization follow procedures for governing access to information on a Need-to-Know basis?  If yes, who is responsible for maintaining documentation of these procedures?</t>
  </si>
  <si>
    <t>Organizations will be required to support a users given access level information.  A user should have access only to the data needed to perform a particular function.</t>
  </si>
  <si>
    <t>Does the organization have different levels of access to health information/data?  Are there rules established for granting access and authorization?  If yes, are these rules documented?</t>
  </si>
  <si>
    <t xml:space="preserve">Organizations will be required to maintain policies and procedures for identified access levels of access to a terminal, transaction, program, process or X of that user?  </t>
  </si>
  <si>
    <t>Are there rules established for the modification of individual accesses?  If yes, are these rules documented?</t>
  </si>
  <si>
    <t>Organizations will be required to track the modification of an individuals access.  For example,  procedures for why access for an  existing individual may change.</t>
  </si>
  <si>
    <t>Information Access Management Totals</t>
  </si>
  <si>
    <t>Security Awareness and Training §164.308(a)(5)(i)</t>
  </si>
  <si>
    <t>Security Reminders</t>
  </si>
  <si>
    <t>Are periodic security reminders issued to all employees?  If yes, are these reminders documented and do you feel that it is effective?</t>
  </si>
  <si>
    <t>It's purpose is to refresh knowledge of policies and procedures and to keep all employees alert to the latest types of security threats (occurring incidents or CERT alerts).</t>
  </si>
  <si>
    <t>Is formal information security awareness training conducted for all employees, agents, and contractors?  If yes, how often is it performed and is periodic re-attendance required?  Is the security awareness training program documented?</t>
  </si>
  <si>
    <t xml:space="preserve">The information security awareness training should include at a minimum:  virus protection, password use and protection. </t>
  </si>
  <si>
    <t xml:space="preserve">Does the organization conduct customized training sessions, based on job responsibilities, that focus on issues regarding the use of health information?  Does the organization include the employees responsibilities regarding confidentiality and security? </t>
  </si>
  <si>
    <t>Information security training should address issues that are directly related to employee duties (e.g. appropriate handling of individual health information and unattended workstation procedures).</t>
  </si>
  <si>
    <t>Protection from Malicious Software</t>
  </si>
  <si>
    <t>If  Security Awareness Training is conducted does it include (at a minimum):  (A)  Virus protection, (B)  Importance of monitoring login success/failure, and (C)  Password management?  Are these minimal requirements for Security Awareness Training documented?</t>
  </si>
  <si>
    <t>Employees must understand virus protection efforts, why logins are monitored, and how to effectively manage their passwords.</t>
  </si>
  <si>
    <t xml:space="preserve">Are procedures in place to make sure virus checking software is installed and running on all computer systems within the organization?  </t>
  </si>
  <si>
    <t xml:space="preserve">Virus Protection will be required on computer system(s), that can detect virus programs that attach to other files or programs to replicate, a code fragment that can reproduce by attaching itself to another program, or an embedded code that can copy or insert itself into one or more programs. </t>
  </si>
  <si>
    <t>Ransomware. Defender and Easy Auditor provide malicious data attacks for File and Object data with active alerting, and attacker isolation.    Implementing these products will enable centralized malware protection for PB scale NAS on Dell PowerScale and ECS storage products.    
Along with Enteprise Airgap that maintains a NIST compliant offline copy of your compliance data to allow recovery from all possible data attacks.</t>
  </si>
  <si>
    <t>Do these procedures include the requirement that virus definitions be consistently updated?  If yes, what procedure do you use to update them and how often?</t>
  </si>
  <si>
    <t>Accurate virus protection relies on the update of definitions in a timely manner.</t>
  </si>
  <si>
    <t xml:space="preserve">Do the procedures call for periodic scanning for viruses?  How often is the virus software configured to scan for viruses? </t>
  </si>
  <si>
    <t>Accurate virus protection is based on the constancy of updating definition files, and scanning.</t>
  </si>
  <si>
    <t>Log-in monitoring</t>
  </si>
  <si>
    <t>Are procedures implemented that provide for monitoring of failed log-in attempts in an organization's servers?</t>
  </si>
  <si>
    <t>Procedures must be implemented to provide methods of monitoring attempts to access servers containing sensitive information.</t>
  </si>
  <si>
    <t>Easy Auditor automates the reporting of failoved login attempts to PowerScale in real-time providing IT immediate alerts to act on for this technical requirement.</t>
  </si>
  <si>
    <t>What procedures are in place to ensure failed log-in attempts are reported to the proper authority?</t>
  </si>
  <si>
    <t>Procedures requiring the monitoring of failed log-in attempts must contain instructions on reporting discrepancies.</t>
  </si>
  <si>
    <t>Easy Auditor support SIEM integration with syslog forwarding or webhook and email alerting to SOC personel</t>
  </si>
  <si>
    <t>Password Management</t>
  </si>
  <si>
    <t>What password guidelines exist and what procedures are followed to ensure the user makes a good selection?</t>
  </si>
  <si>
    <t>Guidelines would be (minimum length, minimum time, maximum time, prevention of re-use, force of change for default and initial passwords, maximum number of change times).  It is a good practice to run password crackers and verification tools to ensure that users have selected solid passwords.</t>
  </si>
  <si>
    <t>Do users sign a security statement when issued a password?</t>
  </si>
  <si>
    <t>This statement should explain appropriate use and selection, along with change management procedures for the password.</t>
  </si>
  <si>
    <t xml:space="preserve">What password guidelines are in place to protect the integrity of administrator type accounts?  </t>
  </si>
  <si>
    <t xml:space="preserve">Guidelines and restrictions should be placed on the use of administrator, root, and default accounts.  Minimal numbers of employees should be allowed access to these types of accounts, different levels of access should be used, and tracking should be enforced for the use of these types of accounts. </t>
  </si>
  <si>
    <t>Security Awareness and Training Totals</t>
  </si>
  <si>
    <t>Security Incident Procedures §164.308(a)(6)(i)</t>
  </si>
  <si>
    <t>Response and Reporting</t>
  </si>
  <si>
    <t>Is there a formal process in place to allow the reporting of security breaches?  If yes, to whom are these breaches reported to and are these processes documented?</t>
  </si>
  <si>
    <t>These procedures will allow employees to effectively report security incidents or breaches.  The organization's will be required to document these procedures, and the employees should be aware of the policies and procedures and willing to use them.</t>
  </si>
  <si>
    <t>Are formal procedures followed for responding to incidents?  If yes, which entity is responsible and are they handled in a timely manner?  Are these procedures documented?</t>
  </si>
  <si>
    <t>The organization will be required to document reporting, review, and response policies and procedures in relation to security violations and should handle security violations promptly.</t>
  </si>
  <si>
    <t>Are procedures followed for mitigating incidents that may occur?  Do the procedures also identify a team assigned to handle these incidents?</t>
  </si>
  <si>
    <t>Procedures should be developed and implemented that provide guidance on selected type of incidents and how to mitigate them.</t>
  </si>
  <si>
    <r>
      <rPr>
        <rFont val="Arial"/>
        <color theme="1"/>
        <sz val="8.0"/>
      </rPr>
      <t xml:space="preserve">Easy Auditor provides incident investigation tools and role based access to have a compliance officer maintain audit reports in the Easy Auditor database and they are never deleted unless the compliance office role deletes the auditor report.    
A read only role exists that can view reports but cannot delete any of the reports.  The data in the databas can always be used to recreate a report again.
</t>
    </r>
    <r>
      <rPr>
        <rFont val="Arial"/>
        <b/>
        <color theme="1"/>
        <sz val="8.0"/>
      </rPr>
      <t>Using Easy Auditor will help comply with these requirement</t>
    </r>
  </si>
  <si>
    <t>At the conclusion of an incident, are procedures followed to document the outcome of the incident investigation?  Are the results maintained in an historical file for subsequent review?</t>
  </si>
  <si>
    <t>Incident reporting should include documenting the results of the incident investigation.  These results should be reviewed and maintained to assist in future investigations.</t>
  </si>
  <si>
    <t>Easy Auditor allows a detailed report that shows all actions user made to data.  This report can stay in the Easy Auditor database or be exported to CSV and stored in another security database or repository.
Using Easy Auditor will help comply with these requirement</t>
  </si>
  <si>
    <t>Security Incident Procedures Totals</t>
  </si>
  <si>
    <t>Contingency Plan §164.308(a)(7)(i)</t>
  </si>
  <si>
    <t>Data Backup Plan</t>
  </si>
  <si>
    <t>Has a Data Backup Plan been implemented and followed within your organization?  If yes, is the Data Backup Plan documented?</t>
  </si>
  <si>
    <t>For example, a formally documented and routinely updated plan to create and maintain, for a specific period of time, retrievable exact copies of information for the organization.</t>
  </si>
  <si>
    <r>
      <rPr>
        <rFont val="Arial"/>
        <color theme="1"/>
        <sz val="8.0"/>
      </rPr>
      <t xml:space="preserve">Golden Copy product allows making an immutable offsite backup of compliance data that can use S3 Object storage and locking versions to ensure backups cannot be deleted.
Reports are also available that provides a list of files that were backed up along with metadata of each file and file system permissions.   
The Golden Copy configuration documents exactly what data is configured for backup and what interval is configured to make backups
</t>
    </r>
    <r>
      <rPr>
        <rFont val="Arial"/>
        <b/>
        <color theme="1"/>
        <sz val="8.0"/>
      </rPr>
      <t>The Golden Copy Product helps comply with this technical requirment</t>
    </r>
  </si>
  <si>
    <t>Does the Data Backup Plan contain procedures for testing and revision?  If so, are these procedures documented?</t>
  </si>
  <si>
    <t>For example, formally documented and regularly maintained testing and revision procedures.</t>
  </si>
  <si>
    <r>
      <rPr>
        <rFont val="Arial"/>
        <color theme="1"/>
        <sz val="8.0"/>
      </rPr>
      <t xml:space="preserve">Golden Copy has an automated data integrity tesing feature and backup integrity feature that ensures all data backed up was stored without erros usingh MD5 checksum applied in real time.
The data integrity automation will sample data , resotre the data and compute the checksum to validate the backups.  This fully complies with backup plan testing.
</t>
    </r>
    <r>
      <rPr>
        <rFont val="Arial"/>
        <b/>
        <color theme="1"/>
        <sz val="8.0"/>
      </rPr>
      <t>The Golden Copy Product helps comply with this technical requirment</t>
    </r>
  </si>
  <si>
    <t>Does the organization follow Data Backup Plan procedures that allow for an exact copy of information to be retrieved?  If yes, are Data Backup Plan policies and procedures formally documented?</t>
  </si>
  <si>
    <t>Organizations must be able to retrieve an exact copy of data while maintaining accountability and access control integrity.</t>
  </si>
  <si>
    <r>
      <rPr>
        <rFont val="Arial"/>
        <color theme="1"/>
        <sz val="8.0"/>
      </rPr>
      <t xml:space="preserve">Golden Copy support S3 version aware backup and restore which means an exact date and time of any of the data can be restored.
</t>
    </r>
    <r>
      <rPr>
        <rFont val="Arial"/>
        <b/>
        <color theme="1"/>
        <sz val="8.0"/>
      </rPr>
      <t>The Golden Copy Product helps comply with this technical requirment</t>
    </r>
  </si>
  <si>
    <t>What type of backups does the Data Backup plan call for? Full or incremental?</t>
  </si>
  <si>
    <t>Incremental and Full backups should be specified within the Data Backup Plan, each serves a different purpose and these timeframes should be planned appropriately. (Interviewer note: incremental backups may only be performed in a mainframe environment).</t>
  </si>
  <si>
    <r>
      <rPr>
        <rFont val="Arial"/>
        <color theme="1"/>
        <sz val="8.0"/>
      </rPr>
      <t xml:space="preserve">Golden Copy supports full backup and incremental backups
</t>
    </r>
    <r>
      <rPr>
        <rFont val="Arial"/>
        <b/>
        <color theme="1"/>
        <sz val="8.0"/>
      </rPr>
      <t>The Golden Copy Product helps comply with this technical requirment</t>
    </r>
  </si>
  <si>
    <t>Where is backup media stored?  For how long?</t>
  </si>
  <si>
    <t>Backup tapes should be stored offsite or in a safe.  (e.g. Media types may be tape, CD, diskettes)</t>
  </si>
  <si>
    <t>Golden Copy supports S3 object storage in the cloud or on premise with all support for locking and long term retention options in the cloud and on. premise
The Golden Copy Product helps comply with this technical requirment</t>
  </si>
  <si>
    <t>What physical protection mechanisms exist for local and remote copies of backups?  What handling instructions are in place?</t>
  </si>
  <si>
    <t>Data Backups should not be left in an insecure environment, as it contains sensitive network and system data.</t>
  </si>
  <si>
    <r>
      <rPr>
        <rFont val="Arial"/>
        <color theme="1"/>
        <sz val="8.0"/>
      </rPr>
      <t xml:space="preserve">Ransomware Defender allows an integrated secuirty feature with Golden Copy called Zero Trust that blocks backups automatically when the source data is under threat.
Golden Copy support object locking for immutable backups
</t>
    </r>
    <r>
      <rPr>
        <rFont val="Arial"/>
        <b/>
        <color theme="1"/>
        <sz val="8.0"/>
      </rPr>
      <t>The Golden Copy and Ransomware Defender Products helps comply with this technical requirment</t>
    </r>
  </si>
  <si>
    <t>Disaster Recovery Plan</t>
  </si>
  <si>
    <t>Has a Disaster Recovery Plan been developed?  If yes, is the Disaster Recovery Plan documented?</t>
  </si>
  <si>
    <t xml:space="preserve">Most specifically, the Disaster Recovery Plan should address IT and Information Security Breaches and allow for the restore of data loss to the entity in the event of fire, vandalism, natural disaster, or system failure.   </t>
  </si>
  <si>
    <r>
      <rPr>
        <rFont val="Arial"/>
        <color theme="1"/>
        <sz val="8.0"/>
      </rPr>
      <t xml:space="preserve">Eyeglass DR automates DR documentation, readiness and monitoring and provides RTO reports for auditors 
Enteprise Airgap provides cyber security breach protection and recovery in hours
Local or off site remote copies for DR and Cyber protection are integrated into a single pane of glass monitoring platform with role based access for DR and CISO operations
</t>
    </r>
    <r>
      <rPr>
        <rFont val="Arial"/>
        <b/>
        <color theme="1"/>
        <sz val="8.0"/>
      </rPr>
      <t>The Ransomware Defender and Enterprise Airgap Products helps comply with this technical requirment</t>
    </r>
  </si>
  <si>
    <t>Emergency Mode Operation Plan</t>
  </si>
  <si>
    <t>Has an Emergency Mode Operation Plan been tested to determine continual operations?  If yes, is the Emergency Mode Operation Plan documented?</t>
  </si>
  <si>
    <t>For example, formally documented plans and processes to enable the continuing operation of the organization in the short term (48 hours or less).  This may be the result of fire, vandalism, minor natural disaster, or system failure.</t>
  </si>
  <si>
    <r>
      <rPr>
        <rFont val="Arial"/>
        <color theme="1"/>
        <sz val="8.0"/>
      </rPr>
      <t xml:space="preserve">eyeglass DR includes an automated DR test to excerise DR plans daily and report on success.
Ransomware Defender includes an automated cyber attack, defend and recover feature and reports on success.
Easy Auditor reports on audit data process health and reports on success.
Golden Copy can test the integrity of backups through an updated scheduled test.
The superna products provide fully automated test features for proving readiness for emergency operations regardless of what triggers the event.
Readiness and monitoring is the most important aspect of compliance to this requirement.
</t>
    </r>
    <r>
      <rPr>
        <rFont val="Arial"/>
        <b/>
        <color theme="1"/>
        <sz val="8.0"/>
      </rPr>
      <t>Superna products help comply with this technical requirement.</t>
    </r>
  </si>
  <si>
    <t>Does the emergency mode operation plan and disaster recovery plan address physical access to appropriate personnel?  Is the emergency mode operations plan and procedures formally documented?</t>
  </si>
  <si>
    <t>For example, formally documented plans and processes to enable the continuing operation of the organization in the short term (48 hours or less).</t>
  </si>
  <si>
    <r>
      <rPr>
        <rFont val="Arial"/>
        <color theme="1"/>
        <sz val="8.0"/>
      </rPr>
      <t xml:space="preserve">eyeglass DR includes an automated DR test to excerise DR plans daily and report on success.  Eyeglass DR automates DR documentation, readiness and monitoring and provides RTO reports for auditors 
</t>
    </r>
    <r>
      <rPr>
        <rFont val="Arial"/>
        <b/>
        <color theme="1"/>
        <sz val="8.0"/>
      </rPr>
      <t>The Eyeglass DR Products helps comply with this technical requirment</t>
    </r>
  </si>
  <si>
    <t>Testing and Revision Procedure</t>
  </si>
  <si>
    <t>Is the Disaster Recovery Plan periodically tested to insure adequacy?  If yes, is the testing documented?  What types of testing are accomplished?</t>
  </si>
  <si>
    <t>Regularly maintained testing and revision of disaster recovery procedures provides the organization the ability to react quickly in the event of an actual crisis.</t>
  </si>
  <si>
    <r>
      <rPr>
        <rFont val="Arial"/>
        <color theme="1"/>
        <sz val="8.0"/>
      </rPr>
      <t xml:space="preserve">eyeglass DR includes an automated DR test to excerise DR plans daily and report on success.  Eyeglass DR automates DR documentation, readiness and monitoring and provides RTO reports for auditors 
</t>
    </r>
    <r>
      <rPr>
        <rFont val="Arial"/>
        <b/>
        <color theme="1"/>
        <sz val="8.0"/>
      </rPr>
      <t>The Eyeglass DR Products helps comply with this technical requirment</t>
    </r>
  </si>
  <si>
    <t>Applications and Data Criticality Analysis</t>
  </si>
  <si>
    <t>Have Critical Systems been identified within your organization, and documented within the Contingency Plan?</t>
  </si>
  <si>
    <t>Critical systems include those systems that provide services that if lost could result in significant backlog and monetary loss.</t>
  </si>
  <si>
    <t>What other types of mechanisms are in place to allow for mission critical hosts or systems to property shutdown?</t>
  </si>
  <si>
    <t xml:space="preserve">A proper shutdown will allow current sessions, applications and transactions to close before the system powers off .  </t>
  </si>
  <si>
    <t>Contingency Plan Totals</t>
  </si>
  <si>
    <t>Evaluation §164.308(a)(8)</t>
  </si>
  <si>
    <t>Has an internal or external entity performed an assessment on any network or individual system(s) within the network to determine if they meet a pre-specified set of security standards?  If yes, has the assessment(s) been documented?</t>
  </si>
  <si>
    <t>Such as a technical member of your Internal Audit team, or IT team responsible for evaluation, and testing. Technical evaluations include vendor certification of applications prior to go-live.   External entities include any accrediting agency completing annual external penetrations, and/or infrastructure integrity testing to ensure they meet industry best practices for information security.</t>
  </si>
  <si>
    <t>Does the organization maintain a history of Technical Evaluations for computer system(s) and network(s)?</t>
  </si>
  <si>
    <t>The information maintained should support the certification of the computer system(s) or network design(s) as having implemented appropriate security.</t>
  </si>
  <si>
    <t>Evaluation Totals</t>
  </si>
  <si>
    <t>Business Associate Contracts and Other Arrangements §164.308(b)(1)</t>
  </si>
  <si>
    <t>Written Contract or Other Arrangement</t>
  </si>
  <si>
    <t>Has an inventory of all electronic data exchanges with third parties, vendors or business partners taken place?  If yes, has a Business Associate agreement been executed?  Is the inventory and agreement documented?</t>
  </si>
  <si>
    <t>If data is processed through a third party, the parties must enter into a Business Associate Agreement.  This contract states the agreement to exchange data electronically and assurance of data transmission integrity, and storage.  Third parties are vendors, business partners, or internal entities that have access to your computer systems and infrastructure.  These third parties will require a Business Associate Agreement.  For example, a provider may contract with a clearinghouse to transmit claims.</t>
  </si>
  <si>
    <t>Are you aware of any trusted internal or external business connections, or any third party connections or accesses?   What are they?</t>
  </si>
  <si>
    <t xml:space="preserve">Third parties are vendors, business partners, or internal entities that have access to your computer systems and infrastructure.  These third parties types of accesses are considered less-trusted and will require a Business Associate Agreement.  </t>
  </si>
  <si>
    <t>Business Associate Contracts and Other Arrangements Totals</t>
  </si>
  <si>
    <t>Facility Access Controls §164.310(a)(1)</t>
  </si>
  <si>
    <t>Contingency Operations</t>
  </si>
  <si>
    <t>Have procedures been implemented that provide for facility access and other business functions during contingency operations?</t>
  </si>
  <si>
    <t>These procedures would assist the organization in recovering the business functions after a crisis.  This is completely separate from recovering the business data and involves planning for office space, communications,  equipment needs, etc.</t>
  </si>
  <si>
    <t>Facility Security Plan</t>
  </si>
  <si>
    <t>Does the organization have a facility security plan?  Is the facility security plan formally documented?</t>
  </si>
  <si>
    <t>Facility Security is a group of plans that encompass all aspects of the identified facility (e.g. cameras, perimeter protection).</t>
  </si>
  <si>
    <t>Has the organization implemented procedures within the facility to sign in visitors and provide escorts, if appropriate?  Are there formally documented procedures for visitor escort and sign in?</t>
  </si>
  <si>
    <t>Organizations will be required to have formally documented procedures governing the reception and hosting of visitors.  For example:  vendors, maintenance personnel.</t>
  </si>
  <si>
    <t>Access Control and Validation Procedures</t>
  </si>
  <si>
    <t>What procedures are in place to ensure that maintenance personnel have proper access and authorization?  Are these procedures documented?</t>
  </si>
  <si>
    <t>The organization will be required to maintain ongoing documentation for granting access to individuals working on or near Health Information.</t>
  </si>
  <si>
    <t>Maintenance Records</t>
  </si>
  <si>
    <t>Does the organization retain system maintenance records?  Is there formal documentation for this procedure?</t>
  </si>
  <si>
    <t>Organizations will be required to have documentation of repairs and modifications to hardware/software, and computer systems.  Interviewer Note: a helpdesk tracking system may be used to record maintenance records.</t>
  </si>
  <si>
    <t>Does the organization retain facility maintenance records?  Is there formal documentation for this procedure?</t>
  </si>
  <si>
    <t>Organizations will be required to have documentation of repairs and modifications to the physical components of a facility.  (e.g. walls, doors, lights, locks)</t>
  </si>
  <si>
    <t>Does the organization maintain access authorization records?  If so, how long are these records retained?  Are these authorizations documented?</t>
  </si>
  <si>
    <t>The organization will be required to retain ongoing documentation of levels of access granted to user, program procedures, assessing health information.</t>
  </si>
  <si>
    <t>Facility Access Controls Totals</t>
  </si>
  <si>
    <t>Workstation Use §164.310(b)</t>
  </si>
  <si>
    <t>Does the organization follow procedures for defined acceptable workstation use?  Are documented procedures which outline proper functions?</t>
  </si>
  <si>
    <t xml:space="preserve">Each organization will be required to have guidelines delineating the proper functions to be performed, and the manner in which the functions are performed.  </t>
  </si>
  <si>
    <t>Workstation Use Totals</t>
  </si>
  <si>
    <t>Workstation Security §164.310(c)</t>
  </si>
  <si>
    <t xml:space="preserve">Has the organization implemented physical safeguards to eliminate or minimize unauthorized access/viewing of health information on workstations?  </t>
  </si>
  <si>
    <t>Each organization will be required to put in place physical safeguards for workstations that will prevent public areas from accidentally dispensing patient identifiable health information from workstations.  For example, privacy screens, monitor position, cubicle walls, or locked rooms.</t>
  </si>
  <si>
    <t>Does the organization implement console locking features?</t>
  </si>
  <si>
    <t>Different systems will allow for the use of different types of mechanisms to be used to lock workstations.  (e.g. MONITOR.NLM, screen savers with passwords).</t>
  </si>
  <si>
    <t>Workstation Security Totals</t>
  </si>
  <si>
    <t>Device and Media Controls §164.310(d)(1)</t>
  </si>
  <si>
    <t>Disposal</t>
  </si>
  <si>
    <t>Does the organization follow procedures for the final disposition of electronic data (including PHI) and the hardware that it resides on?  Are these procedures documented?</t>
  </si>
  <si>
    <t>Organizations will be required to document policies and procedures for the disposition of electronic data and the hardware on which it resides. (e.g. wiping hard drives, or other method of destruction)</t>
  </si>
  <si>
    <r>
      <rPr>
        <rFont val="Arial"/>
        <color theme="1"/>
        <sz val="8.0"/>
      </rPr>
      <t xml:space="preserve">Eyeglass Search enables full text indexing of
PowerScale data regardless of the file type using key words to find data based on customer id, email address or any other search criteria to find all files that contain personal information.  The product also provides data classification features to locate PHI data.
</t>
    </r>
    <r>
      <rPr>
        <rFont val="Arial"/>
        <b/>
        <color theme="1"/>
        <sz val="8.0"/>
      </rPr>
      <t xml:space="preserve">The search &amp; recover product helps comply with this technical requirement
</t>
    </r>
  </si>
  <si>
    <t>Media Re-use</t>
  </si>
  <si>
    <t>Have procedures been developed for removing electronic Protected Health Information from media before it is scheduled for re-use?</t>
  </si>
  <si>
    <t>These procedures would include some form of sanitization process for the media and a form of written verification that the media has been cleansed prior to re-use.</t>
  </si>
  <si>
    <t>Accountability</t>
  </si>
  <si>
    <t>Does the organization follow procedures for taking hardware and software into or out of a facility?  Are these procedures documented? Who is accountable for the movement of media?</t>
  </si>
  <si>
    <t>Organizations will be required to govern the receipt, movement, and removal of hardware/software and data into and out of the facility.  This includes the marking, handling, and disposal of hardware and storage media.  This will impact your offsite backup procedures.</t>
  </si>
  <si>
    <t>Data Backup and Storage</t>
  </si>
  <si>
    <t>Does the organization follow data storage procedures for electronic retention of individual health care information?  Are there formally documented policies and procedures?</t>
  </si>
  <si>
    <t>Organizations will be required to document electronic data retention policies and procedures.  This is to include length of time, storage, receipt, and format.</t>
  </si>
  <si>
    <t>Device and Media Controls Totals</t>
  </si>
  <si>
    <t>Access Control §164.312(a)(1)</t>
  </si>
  <si>
    <t>Unique User Identification</t>
  </si>
  <si>
    <t>Are unique user id(s) in place/use (network and application)?      If yes, for which systems and are they governed by written security procedures?</t>
  </si>
  <si>
    <t xml:space="preserve">Unique user IDs are a combination name/number assigned to identify and track individuals. </t>
  </si>
  <si>
    <t>Are there any shared ID's or non-unique ID's in use?</t>
  </si>
  <si>
    <t>High profile shared accounts could be a LAN Admin ID or a business unit that is highly impacted by login/logout inefficiencies (nurses).</t>
  </si>
  <si>
    <t>Do all end users of network resources have a unique user ID?</t>
  </si>
  <si>
    <t>Organizations will be required to irrefutably identify authorized users and processes, and to deny access to those unauthorized. An example best practice would be "no group User ID's are permitted".  Entity authentication can be done through name and password through the network or application, and by IP address, service or protocol at the firewall).</t>
  </si>
  <si>
    <t>Emergency Access Procedures</t>
  </si>
  <si>
    <t xml:space="preserve">Is an emergency access procedure documented and followed? </t>
  </si>
  <si>
    <t>Emergency Access can include access to a system or application immediately for a user without current access (normal channels bypassed).  Also, short system outages requiring manual procedures.</t>
  </si>
  <si>
    <t>Automatic Logoff</t>
  </si>
  <si>
    <t>Are controls in place and configured to allow for automatic logoffs (network and application)?</t>
  </si>
  <si>
    <t xml:space="preserve">Applications will be required to provide automatic user logoff (example: 15 minutes). </t>
  </si>
  <si>
    <t>Are controls in place to ensure that data has not been altered or destroyed during transmission?</t>
  </si>
  <si>
    <t>Organizations will be required to provide corroboration that data in its possession has not been altered or destroyed in an unauthorized manner.  For example: check sums, double keying, message authentication code, digital signature applied to files or data.</t>
  </si>
  <si>
    <t>Encryption and Decryption</t>
  </si>
  <si>
    <t>Is encryption currently in use with any access control solutions that are in place?  If yes, how?</t>
  </si>
  <si>
    <t>Encryption is optional within the proposed regulation for section 142.308C in relation to access control methods.  Encryption with access control examples are VPNs, SSL, SSH.</t>
  </si>
  <si>
    <t>Are access controls or encryption technologies used to secure transmission of sensitive information?  If yes, what and for which systems?</t>
  </si>
  <si>
    <t>For example, PKI, IPSEC, VPN, Smart Cards, or SSL</t>
  </si>
  <si>
    <t>Are encryption technologies used to secure data at rest?  If yes, for which systems?</t>
  </si>
  <si>
    <t>For example, database contents, file contents, directory contents containing sensitive data.</t>
  </si>
  <si>
    <t>Access Control Totals</t>
  </si>
  <si>
    <t>Audit Controls §164.312(b)</t>
  </si>
  <si>
    <t>Are networked systems configured to allow event reporting?  If yes, which types of systems?</t>
  </si>
  <si>
    <r>
      <rPr>
        <rFont val="Arial"/>
        <color theme="1"/>
        <sz val="8.0"/>
      </rPr>
      <t>Different types of systems will allow for different types of logging to take place. (e.g. syslog server, application event logs (IIS, Exchange), specific service use (ftp, http)), specific activities, NT Event logging, Firewall events, or  Intrusion Detection</t>
    </r>
    <r>
      <rPr>
        <rFont val="Arial"/>
        <color rgb="FFFF0000"/>
        <sz val="8.0"/>
      </rPr>
      <t>.</t>
    </r>
  </si>
  <si>
    <t>Are auditing capabilities enabled for file/record accesses, modifications, or deletions?  If yes, for  which systems and what activities are audited?</t>
  </si>
  <si>
    <t>Audit will be required to record and examine system activity such as who has read, accessed, or changed a file.  (e.g. system actives could be audited for applications, operating systems, or network devices).</t>
  </si>
  <si>
    <r>
      <rPr>
        <rFont val="Arial"/>
        <color theme="1"/>
        <sz val="8.0"/>
      </rPr>
      <t xml:space="preserve">Easy Auditor provides incident investigation tools to track all user data access and run reports on user access to data in real time or historical reporting.
</t>
    </r>
    <r>
      <rPr>
        <rFont val="Arial"/>
        <b/>
        <color theme="1"/>
        <sz val="8.0"/>
      </rPr>
      <t>Using Easy Auditor will help comply with these requirement</t>
    </r>
  </si>
  <si>
    <t>Are software or hardware solutions in place that will provide notification of abnormal conditions that may occur in a networked system?</t>
  </si>
  <si>
    <t>Any software or hardware device that can sense an abnormal condition within the system and provide a signal.  The signal can be a contact, auto shutdown, or restart.  For example:  intrusion detection system, Firewalls, NT event logging).</t>
  </si>
  <si>
    <r>
      <rPr>
        <rFont val="Arial"/>
        <color theme="1"/>
        <sz val="8.0"/>
      </rPr>
      <t xml:space="preserve">Ransowmare Defender and Easy Auditor analyze all user behaviro to file and object data and can detect abnormal malicios activity and isilate the user and notify the administrator with a list of affected files.
A cyber recovery manager tool allows automated recovery of data from snapshots.
</t>
    </r>
    <r>
      <rPr>
        <rFont val="Arial"/>
        <b/>
        <color theme="1"/>
        <sz val="8.0"/>
      </rPr>
      <t>Using Easy Auditor and Ransomware Defender will help comply with these requirement</t>
    </r>
  </si>
  <si>
    <t>Audit Controls Totals</t>
  </si>
  <si>
    <t>Integrity §164.312(c)(1)</t>
  </si>
  <si>
    <t>Mechanism to Authenticate EPHI</t>
  </si>
  <si>
    <t>What process exist to determine who will have the authority to change or manipulate health information?  Is this process documented?</t>
  </si>
  <si>
    <t>Changes to health information should be audited to ensure proper use and accesses.</t>
  </si>
  <si>
    <t>Integrity Totals</t>
  </si>
  <si>
    <t>Person or Entity Authentication §164.312(d)</t>
  </si>
  <si>
    <t>How is the signature on the document/data verified as trust-worthy?   Is online or offline validation as well as entity or non-entity certificate used?</t>
  </si>
  <si>
    <t>Online validation or offline validation.  Online Validation allows the user to ask the CA directly about a certificates validity every time it is used.  Offline validation gives a validity period, a pair of dates defining the valid range of the certificate.  Entity certificates are known as identity certificates (characteristics), and non-entity certificates are known as credential certificates (e.g. X is a doctor, or permissions to certain systems).</t>
  </si>
  <si>
    <t>Person or Entity Authentication Totals</t>
  </si>
  <si>
    <t>Transmission Security §164.312(e)(1)</t>
  </si>
  <si>
    <t>Integrity Controls</t>
  </si>
  <si>
    <t>What policies, procedures, and technical mechanisms are in place to protect health information as it is transmitted across internal and external networks?  Are these policies, procedures, and technical mechanisms documented?</t>
  </si>
  <si>
    <t>Policies and procedures would ensure that security of the health information as it is transmitted from start, middle, to end point.</t>
  </si>
  <si>
    <t>What technical and administrative processes, and mechanisms are in place to ensure secure storage of health information?  Are these processes documented?</t>
  </si>
  <si>
    <t>Storage of health information should be secure, and follow appropriate retention guidelines.</t>
  </si>
  <si>
    <t>Encryption</t>
  </si>
  <si>
    <t>Is the message encrypted,  signed,  or signed and encrypted?  What practices are in place for the storage of private (secret)  keys?</t>
  </si>
  <si>
    <t>Encrypted message is encrypted by the symmetric key and the public key encrypts the symmetric key.  Signed Message is hashed and encrypted with the senders private key.  Signed and Encrypted is signed by the senders private key, and the message is encrypted with the senders public key.</t>
  </si>
  <si>
    <t>What cryptographic methods and parameters are used to ensure the integrity of the message during transmission is unaltered?</t>
  </si>
  <si>
    <t>For example, please describe the parameters used for signing a message (e.g. hash algorithms (md5, or SHA-1), and encrypting the message (DES, Diffie Hellman, RSA, EIGamal or elliptic curve)?</t>
  </si>
  <si>
    <t>Transmission Security Totals</t>
  </si>
  <si>
    <t>Business Associate Contracts and Other Arrangements §164.314(a)(1)</t>
  </si>
  <si>
    <t>Business Associate Contracts</t>
  </si>
  <si>
    <t>Are Business Associate contracts in place between the organization and any business associate that might come in contact with the organizations electronic Protected Health Information?</t>
  </si>
  <si>
    <t>These contracts should stipulate the business associate implement reasonable and appropriate safeguards to protect this sensitive information.</t>
  </si>
  <si>
    <t>Other Arrangements</t>
  </si>
  <si>
    <t>Are both the organization and the business associate a government agency?  If yes, does a memorandum of understanding exist between the organization and the business associate that requires the business associate implement reasonable and appropriate administrative, physical, and technical safeguards to protect electronic Protected Health Information?</t>
  </si>
  <si>
    <t>The memorandum of understanding should detail the measures the business associate has in place to provide reasonable and appropriate security protections for electronic Protected Health Information.</t>
  </si>
  <si>
    <t>Is the business associate required by law to perform a function or activity on behalf of the organization?  If yes, describe what steps the organization completed in order to ensure the business associate complied with the provisions of the HIPAA security rule.</t>
  </si>
  <si>
    <t>When the business associate is required by law to perform certain activities, the organization needs to document its attempts to ensure the business associate has reasonable and appropriate security measures to protect the organizations electronic Protected Health Information.</t>
  </si>
  <si>
    <t>Requirements for Group Health Plans §164.314(b)(1)</t>
  </si>
  <si>
    <t>Plan Documents</t>
  </si>
  <si>
    <t>Does the organization have a group health plan?  If yes, do the plan documents require the plan sponsor reasonably and appropriately safeguard electronic Protected Health Information?</t>
  </si>
  <si>
    <t>The plan documents must require the plan sponsor to implement administrative, physical, and technical safeguards to protect electronic Protected Health Information.</t>
  </si>
  <si>
    <t>Requirements for Group Health Plans Totals</t>
  </si>
  <si>
    <t>Policies, Procedures, and Documentation Requirements</t>
  </si>
  <si>
    <t>Policy and Procedures §164.316(a)</t>
  </si>
  <si>
    <t xml:space="preserve">Does the organization have formal documented and approved information security policy statements that encompass information values, information protection, and an overall organizational commitment?  </t>
  </si>
  <si>
    <t>Security Policy Statements ensure a framework for the organization to achieve desired confidentiality goals.</t>
  </si>
  <si>
    <t>Does the organization have a process for developing, approving and publishing formal security policies?</t>
  </si>
  <si>
    <t>A formal security policy process ensures the right people in the organization assist in the development, approval, and dissemination of the organization's security policies.</t>
  </si>
  <si>
    <t>Policy and Procedures Totals</t>
  </si>
  <si>
    <t>Documentation §164.316(b)(1)</t>
  </si>
  <si>
    <t>Time Limit</t>
  </si>
  <si>
    <t>Are documents related to electronic Protected Health Information maintained for the time period proscribed by this rule?</t>
  </si>
  <si>
    <t>The final HIPAA security rule calls for documentation related to electronic Protected Health Information to be maintained for a period of six years from the date of its creation or last was in use, whichever is later.</t>
  </si>
  <si>
    <t>Availability</t>
  </si>
  <si>
    <t>Is this documentation available to those persons responsible for implementing the various procedures required by the HIPAA security rule?</t>
  </si>
  <si>
    <t>Either written and electronic forms of all documentation should be available to those persons responsible for implementing the procedures described in the HIPAA security rule.</t>
  </si>
  <si>
    <t>Updates</t>
  </si>
  <si>
    <t>Are the policies and procedures reviewed on a periodic basis to ensure adequacy and timeliness?</t>
  </si>
  <si>
    <t>All policies and procedures should undergo a periodic review to ensure the organization remains current in its security posture in order to protect electronic Protected Health Information.</t>
  </si>
  <si>
    <t>Documentation Totals</t>
  </si>
  <si>
    <t>Required</t>
  </si>
  <si>
    <t>Addressable</t>
  </si>
  <si>
    <t>Required or Addressable</t>
  </si>
  <si>
    <t>Security Management Process     §164.308(a)(1)</t>
  </si>
  <si>
    <t>§164.308(a)(1)(i)  Implement policies and  to prevect, contain, and correct security violations.</t>
  </si>
  <si>
    <t>§164.308(a)(1)(ii)(A)  Conduct an accurate and thorough assessment of the potential risks and vulnerabilities to the confidentiality, integrity, and availability of electronic protected health information held by the covered entity.</t>
  </si>
  <si>
    <t>§164.308(a)(1)(ii)(B)  Implement security measures sufficient to reduce risks and vulnerabilities to a reasonable and appropriate level to comply with § 164.306(a).</t>
  </si>
  <si>
    <t>§164.308(a)(1)(ii)(C)  Apply appropriate sanctions against workforce members who fail to comply with the security policies and procedures of the covered entity.</t>
  </si>
  <si>
    <t>§164.308(a)(1)(ii)(D)  Implement procedures to regularly review records of information system activity, such as audit logs, access reports, and security incident tracking reports.</t>
  </si>
  <si>
    <t>Assigned Security Responsibility  §164.308(a)(2)</t>
  </si>
  <si>
    <t>§164.308(a)(2)  Identify the security official who is responsible for the development and implementation of the policies and procedures required by this subpart for the entity.</t>
  </si>
  <si>
    <t>Workforce Security  §164.308(a)(3)</t>
  </si>
  <si>
    <t>§164.308(a)(3)(i)  Implement policies and procedures to ensure that all members of its workforce have appropriate access to electronic protected health information, as provided under paragraph (a)(4) of this section, and to prevent those  workforce members who do not have access under paragraph (a)(4) of this section from obtaining access to electronic protected health information.</t>
  </si>
  <si>
    <t>§164.308(a)(3)(ii)(A) Implement procedures for the authorization and/or supervision of workforce members who work with electronic protected health information or in locations where it might be accessed.</t>
  </si>
  <si>
    <t>§164.308(a)(3)(ii)(B)  Implement procedures to determine that the access of a workforce member to electronic protected health information is appropriate.</t>
  </si>
  <si>
    <t>§164.308(a)(3)(ii)(C)  Implement procedures for terminating access to electronic protected health information when the employment of a workforce member ends or as required by determinations made as specified in paragraph (a)(3)(ii)(B) of this section.</t>
  </si>
  <si>
    <t>Information Access Management   §164.308(a)(4)</t>
  </si>
  <si>
    <t>§164.308(a)(4)(i)  Implement policies and procedures for authorizing access to electronic protected health information that are consistent with the applicable requirements of subpart E of this part.</t>
  </si>
  <si>
    <t>§164.308(a)(4)(ii)(A)  If a health care clearinghouse is part of a larger organization, the clearinghouse must implement policies and procedures that protect the electronic protected health information of the clearinghouse from unauthorized access by the larger organization.</t>
  </si>
  <si>
    <t>§164.308(a)(4)(ii)(B)  Implement policies and procedures for granting access to electronic protected health information, for example, through access to a workstation, transaction, program, process, or other mechanism.</t>
  </si>
  <si>
    <t>§164.308(a)(4)(ii)(C)  Implement policies and procedures that, based upon the entity’s access authorization policies, establish, document, review, and modify a user’s right of access to a workstation, transaction, program, or process.</t>
  </si>
  <si>
    <t>Security Awareness and Training   §164.308(a)(5)</t>
  </si>
  <si>
    <t>§164.308(a)(5)(i)  Implement a security awareness and training program for all members of its workforce (including management).</t>
  </si>
  <si>
    <t>§164.308(a)(5)(ii)(A) Periodic security updates.</t>
  </si>
  <si>
    <t>§164.308(a)(5)(ii)(B)   Procedures for guarding against, detecting, and reporting malicious software.</t>
  </si>
  <si>
    <t>§164.308(a)(5)(ii)(C)   Procedures for monitoring log-in attempts and reporting discrepancies.</t>
  </si>
  <si>
    <t>§164.308(a)(5)(ii)(D)   Procedures for creating, changing, and safeguarding passwords.</t>
  </si>
  <si>
    <t>Security Incident Procedures  §164.308(a)(6)</t>
  </si>
  <si>
    <t>§164.308(a)(6)(i)  Implement policies and procedures to address security incidents.</t>
  </si>
  <si>
    <t>§164.308(a)(6)(ii)   Identify and respond to suspected or known security incidents; mitigate, to the extent practicable, harmful effects of security incidents that are known to the covered entity; and document security incidents and their outcomes.</t>
  </si>
  <si>
    <t>Contingency Plan  §164.308(a)(7)</t>
  </si>
  <si>
    <t>§164.308(a)(7)(i)  Establish (and implement as needed) policies and procedures for responding to an emergency or other occurrence (for example, fire, vandalism, system failure, and natural disaster) that damages systems that contain electronic protected health information.</t>
  </si>
  <si>
    <t>§164.308(a)(7)(ii)(A)  Establish and implement procedures to create and maintain retrievable exact copies of electronic protected health information.</t>
  </si>
  <si>
    <t>§164.308(a)(7)(ii)(B)  Establish (and implement as needed) procedures to restore any loss of data.</t>
  </si>
  <si>
    <t>164.308(a)(7)(ii)(C)  Establish (and implement as needed) procedures to enable continuation of critical business processes for protection of the security of electronic protected health information while operating in emergency mode.</t>
  </si>
  <si>
    <t>§164.308(a)(7)(ii)(D)  Implement procedures for periodic testing and revision of contingency plans.</t>
  </si>
  <si>
    <t>§164.308(a)(7)(ii)(E)  Assess the relative criticality of specific applications and data in support of other contingency plan components.</t>
  </si>
  <si>
    <t>Evaluation  §164.308(a)(8)</t>
  </si>
  <si>
    <t>§164.308(a)(8)  Perform a periodic technical and nontechnical evaluation, based initially upon the standards implemented under this rule and subsequently, in response to environmental or operational changes affecting the security of electronic protected health information, that establishes the extent to which anentity’s security policies and procedures meet the requirements of this subpart.</t>
  </si>
  <si>
    <t>Business Associate Contracts and Other Arrangements  §164.308(b)</t>
  </si>
  <si>
    <t>§164.308(b)(1)   A covered entity, in accordance with §164.306, may permit a business associate to create, receive, maintain, or transmit electronic protected health information on the covered entity’s behalf only if the covered entity obtains satisfactory assurances, in accordance with §164.314(a) that the business associate will appropriately safeguard the information.</t>
  </si>
  <si>
    <t>§164.308(b)(4)  Document the satisfactory assurances required by paragraph (b)(1) of this section through a written contract or other arrangement with the business associate that meets the applicable requirements of §164.314(a).</t>
  </si>
  <si>
    <t>Facility Access Controls   §164.310(a)</t>
  </si>
  <si>
    <t>§164.310(a)(1)  Implement policies and procedures to limit physical access to its electronic information systems and the facility or facilities in which they are housed, while ensuring that properly authorized access is allowed.</t>
  </si>
  <si>
    <t>§164.310(a)(2)(i)  Establish (and implement as needed) procedures that allow facility access in support of restoration of lost data under the disaster recovery plan and emergency mode operations plan in the event of an emergency.</t>
  </si>
  <si>
    <t>§164.310(a)(2)(ii)  Implement policies and procedures to safeguard the facility and the equipment therein from unauthorized physical access, tampering, and theft.</t>
  </si>
  <si>
    <t>§164.310(a)(2)(iii)  Implement procedures to control and validate a person’s access to facilities based on their role or function, including visitor control, and control of access to software programs for testing and revision.</t>
  </si>
  <si>
    <t>§164.310(a)(2)(iv)  Implement policies and procedures to document repairs and modifications to the physical components of a facility which are related to security (for example, hardware, walls, doors, and locks).</t>
  </si>
  <si>
    <t>Workstation Use  §164.310(b)</t>
  </si>
  <si>
    <t>§164.310(b)   Implement policies and procedures that specify the proper functions to be performed, the manner in which those functions are to be performed, and the physical attributes of the surroundings of a specific workstation or class of workstation that can access electronic protected health information.</t>
  </si>
  <si>
    <t>Workstation Security   §164.310(c)</t>
  </si>
  <si>
    <t>§164.310(c)  Implement physical safeguards for all workstations that access electronic protected health information, to restrict access to authorized users.</t>
  </si>
  <si>
    <t>Device and Media Controls   §164.310(d)</t>
  </si>
  <si>
    <t>§164.310(d)(1)  Implement policies and procedures that govern the receipt and removal of hardware and electronic media that contain electronic protected health information into and out of a facility, and the movement of these items within the facility.</t>
  </si>
  <si>
    <t>§164.310(d)(2)(i)  Implement policies and procedures to address the final disposition of electronic protected health information, and/or the hardware or electronic media on which it is stored.</t>
  </si>
  <si>
    <t>§164.310(d)(2)(ii)  Implement procedures for removal of electronic protected health information from electronic media before the media are made available for re-use.</t>
  </si>
  <si>
    <t>§164.310(d)(2)(iii)  Maintain a record of the movements of hardware and electronic media and any person responsible therefore.</t>
  </si>
  <si>
    <t>§164.310(d)(2)(iv)  Create a retrievable, exact copy of electronic protected health information, when needed, before movement of equipment.</t>
  </si>
  <si>
    <t>Access Control   §164.312(a)</t>
  </si>
  <si>
    <t>§164.312(a)(1)   Implement technical policies and procedures for electronic information systems that maintain electronic protected health information to allow access only to those persons or software programs that have been granted access rights as specified in §164.308(a)(4).</t>
  </si>
  <si>
    <t>§164.312(a)(2)(i)  Assign a unique name and/or number for identifying and tracking user identity.</t>
  </si>
  <si>
    <t>§164.312(a)(2)(ii)  Establish (and implement as needed) procedures for obtaining necessary electronic protected health information during an emergency.</t>
  </si>
  <si>
    <t>§164.312(a)(2)(iii)  Implement electronic procedures that terminate an electronic session after a predetermined time of inactivity.</t>
  </si>
  <si>
    <t>§164.312(a)(2)(iv)  Implement a mechanism to encrypt and decrypt electronic protected health information.</t>
  </si>
  <si>
    <t>Audit Controls   §164.312(b)</t>
  </si>
  <si>
    <t>§164.312(b)  Implement hardware, software, and/or procedural mechanisms that record and examine activity in information systems that contain or use electronic protected health information.</t>
  </si>
  <si>
    <t>Integrity    §164.312(c)</t>
  </si>
  <si>
    <t>§164.312(c)(1)  Implement policies and procedures to protect electronic protected health information from improper alteration or destruction.</t>
  </si>
  <si>
    <t>§164.312(c)(2)  Implement electronic mechanisms to corroborate that electronic protected health information has not been altered or destroyed in an unauthorized manner.</t>
  </si>
  <si>
    <t>Person or Entity Authentication   §164.312(d)</t>
  </si>
  <si>
    <t>§164.312(d)   Implement procedures to verify that a person or entity seeking access to electronic protected health information is the one claimed.</t>
  </si>
  <si>
    <t>Transmission Security     §164.312(e)</t>
  </si>
  <si>
    <t>§164.312(e)(1)   Implement technical security measures to guard against unauthorized access to electronic protected health information that is being transmitted over an electronic communications network.</t>
  </si>
  <si>
    <t>§164.312(e)(2)(i)  Implement security measures to ensure that electronically transmitted electronic protected health information is not improperly modified without detection until disposed of.</t>
  </si>
  <si>
    <t>§164.312(e)(2)(ii) Implement a mechanism to encrypt electronic protected health information whenever deemed appropriate.</t>
  </si>
  <si>
    <t>Business Associate Contracts and Other Arrangements  §164.314(a)</t>
  </si>
  <si>
    <t>§164.314(a)(1):  (i) The contract or other arrangement between the covered entity and its business associate required by §164.308(b) must meet the requirements of paragraph (a)(2)(i) or (a)(2)(ii) of this section, as applicable.  (ii) A covered entity is not in compliance with the standards in §164.502(e) and paragraph (a) of this section if the covered entity knew of a pattern of an activity or practice of the business associate that constituted a material breach or violation of the business associate’s obligation under the contract or other arrangement, unless the covered entity took reasonable steps to cure the breach or end the violation, as applicable, and, if such steps were unsuccessful— (A) Terminated the contract or arrangement, if feasible; or (B) If termination is not feasible, reported the problem to the Secretary.</t>
  </si>
  <si>
    <t>§164.314(a)(2)(i) The contract between a covered entity and a business associate must provide that the business associate will—(A) Implement administrative, physical, and technical safeguards that reasonably and appropriately protect the confidentiality, integrity, and availability of the electronic protected health information that it creates, receives, maintains, or transmits on behalf of the covered entity as required by this subpart; (B) Ensure that any agent, including a subcontractor, to whom it provides such information agrees to implement reasonable and appropriate safeguards to protect it; (C) Report to the covered entity any security incident of which it becomes aware; (D) Authorize termination of the contract by the covered entity, if the covered entity determines that the business associate has violated a material term of the contract.</t>
  </si>
  <si>
    <t>§164.314(a)(2)(ii) (A) When a covered entity and its business associate are both governmental entities, the covered entity is in compliance with paragraph (a)(1) of this section, if—(1) It enters into a memorandum of understanding with the business associate that contains terms that accomplish the objectives of paragraph (a)(2)(i) of this section; or  (2) Other law (including regulations adopted by the covered entity or its business associate) contains requirements applicable to the business associate that accomplish the objectives of paragraph (a)(2)(i) of this section.</t>
  </si>
  <si>
    <t>(B) If a business associate is required by law to perform a function or activity on behalf of a covered entity or to provide a service described in the definition of business associate as specified in § 160.103 of this subchapter to a covered entity, the covered entity may permit the business associate to create, receive, maintain, or transmit electronic protected health information on its behalf to the extent necessary to comply with the legal mandate without meeting the requirements of paragraph (a)(2)(i) of this section, provided that the covered entity attempts in good faith to obtain satisfactory assurances as required by paragraph (a)(2)(ii)(A) of this section, and documents the attempt and the reasons that these assurances cannot be obtained.  (C) The covered entity may omit from its other arrangements authorization of the termination of the contract by the covered entity, as required by paragraph (a)(2)(i)(D) of this section if such authorization is inconsistent with the statutory obligations of the covered entity or its business associate.</t>
  </si>
  <si>
    <t>Requirements for Group Health Plans    §164.314(b)</t>
  </si>
  <si>
    <t>§164.314(b)(1) Except when the only electronic protected health information disclosed to a plan sponsor is disclosed pursuant to §164.504(f)(1)(ii) or (iii), or as authorized under § 164.508, a group health plan must ensure that its plan documents provide that the plan sponsor will reasonably and appropriately safeguard electronic protected health information created, received, maintained, or transmitted to or by the plan sponsor on behalf of the group health plan.</t>
  </si>
  <si>
    <t>§164.314(b)(2) The plan documents of the group health plan must be amended to incorporate provisions to require the plan sponsor to—(i) Implement administrative, physical, and technical safeguards that reasonably and appropriately protect the confidentiality, integrity, and availability of the electronic protected health information that it creates, receives, maintains, or transmits on behalf of the group health plan; (ii) Ensure that the adequate separation required by § 164.504(f)(2)(iii) is supported by reasonable and appropriate security measures; (iii) Ensure that any agent, including a subcontractor, to whom it provides this information agrees to implement reasonable and appropriate security measures to protect the information; and (iv) Report to the group health plan any security incident of which it becomes aware.</t>
  </si>
  <si>
    <t>Policy and Procedures  §164.316(a)</t>
  </si>
  <si>
    <t>§164.316(a)  Implement reasonable and appropriate policies and procedures to comply with the standards, implementation specifications, or other requirements of this subpart, taking into account those factors specified in §164.306(b)(2)(i), (ii), (iii), and (iv). This standard is not to be construed to permit or excuse an action that violates any other standard, implementation specification, or other requirements of this subpart. A covered entity may change its policies and procedures at any time, provided that the changes are documented and are implemented in accordance with this subpart.</t>
  </si>
  <si>
    <t>Documentation  §164.316(b)</t>
  </si>
  <si>
    <t>§164.316(b)(1)  (i) Maintain the policies and procedures implemented to comply with this subpart in written (which may be electronic) form; and (ii) If an action, activity or assessment is required by this subpart to be documented, maintain a written (which may be electronic) record of the action, activity, or assessment.</t>
  </si>
  <si>
    <t>§164.316(b)(2)(i) Retain the documentation required by paragraph (b)(1) of this section for 6 years from the date of its creation or the date when it last was in effect, whichever is later.</t>
  </si>
  <si>
    <t>§164.316(b)(1)  Make documentation available to those persons responsible for implementing the procedures to which the documentation pertains.</t>
  </si>
  <si>
    <t>§164.316(b)(1)  Review documentation periodically, and update as needed, in response to environmental or operational changes affecting the security of the electronic protected health information.</t>
  </si>
</sst>
</file>

<file path=xl/styles.xml><?xml version="1.0" encoding="utf-8"?>
<styleSheet xmlns="http://schemas.openxmlformats.org/spreadsheetml/2006/main" xmlns:x14ac="http://schemas.microsoft.com/office/spreadsheetml/2009/9/ac" xmlns:mc="http://schemas.openxmlformats.org/markup-compatibility/2006">
  <fonts count="23">
    <font>
      <sz val="10.0"/>
      <color rgb="FF000000"/>
      <name val="Arial"/>
      <scheme val="minor"/>
    </font>
    <font>
      <sz val="10.0"/>
      <color theme="1"/>
      <name val="Arial"/>
    </font>
    <font>
      <b/>
      <sz val="12.0"/>
      <color theme="1"/>
      <name val="Arial"/>
    </font>
    <font/>
    <font>
      <b/>
      <sz val="10.0"/>
      <color rgb="FFFFFFFF"/>
      <name val="Arial"/>
    </font>
    <font>
      <sz val="10.0"/>
      <color rgb="FFFFFFFF"/>
      <name val="Arial"/>
    </font>
    <font>
      <b/>
      <sz val="14.0"/>
      <color theme="1"/>
      <name val="Arial"/>
    </font>
    <font>
      <b/>
      <sz val="10.0"/>
      <color theme="1"/>
      <name val="Arial"/>
    </font>
    <font>
      <color theme="1"/>
      <name val="Arial"/>
      <scheme val="minor"/>
    </font>
    <font>
      <b/>
      <sz val="8.0"/>
      <color rgb="FFFFFFFF"/>
      <name val="Arial"/>
    </font>
    <font>
      <b/>
      <sz val="8.0"/>
      <color theme="1"/>
      <name val="Arial"/>
    </font>
    <font>
      <sz val="8.0"/>
      <color theme="1"/>
      <name val="Arial"/>
    </font>
    <font>
      <u/>
      <sz val="8.0"/>
      <color rgb="FF0000FF"/>
      <name val="Arial"/>
    </font>
    <font>
      <u/>
      <sz val="8.0"/>
      <color rgb="FF0000FF"/>
      <name val="Arial"/>
    </font>
    <font>
      <sz val="8.0"/>
      <color rgb="FF0000FF"/>
      <name val="Arial"/>
    </font>
    <font>
      <u/>
      <sz val="8.0"/>
      <color rgb="FF0000FF"/>
      <name val="Arial"/>
    </font>
    <font>
      <u/>
      <sz val="8.0"/>
      <color rgb="FF0000FF"/>
      <name val="Arial"/>
    </font>
    <font>
      <u/>
      <sz val="8.0"/>
      <color rgb="FF0000FF"/>
      <name val="Arial"/>
    </font>
    <font>
      <u/>
      <sz val="8.0"/>
      <color rgb="FF0000FF"/>
      <name val="Arial"/>
    </font>
    <font>
      <u/>
      <sz val="8.0"/>
      <color rgb="FF0000FF"/>
      <name val="Arial"/>
    </font>
    <font>
      <u/>
      <sz val="8.0"/>
      <color rgb="FF0000FF"/>
      <name val="Arial"/>
    </font>
    <font>
      <u/>
      <sz val="8.0"/>
      <color rgb="FF0000FF"/>
      <name val="Arial"/>
    </font>
    <font>
      <u/>
      <sz val="8.0"/>
      <color rgb="FF0000FF"/>
      <name val="Arial"/>
    </font>
  </fonts>
  <fills count="12">
    <fill>
      <patternFill patternType="none"/>
    </fill>
    <fill>
      <patternFill patternType="lightGray"/>
    </fill>
    <fill>
      <patternFill patternType="solid">
        <fgColor rgb="FF00FF00"/>
        <bgColor rgb="FF00FF00"/>
      </patternFill>
    </fill>
    <fill>
      <patternFill patternType="solid">
        <fgColor rgb="FFFFFF99"/>
        <bgColor rgb="FFFFFF99"/>
      </patternFill>
    </fill>
    <fill>
      <patternFill patternType="solid">
        <fgColor rgb="FFCCFFCC"/>
        <bgColor rgb="FFCCFFCC"/>
      </patternFill>
    </fill>
    <fill>
      <patternFill patternType="solid">
        <fgColor rgb="FF3366FF"/>
        <bgColor rgb="FF3366FF"/>
      </patternFill>
    </fill>
    <fill>
      <patternFill patternType="solid">
        <fgColor rgb="FFCCFFFF"/>
        <bgColor rgb="FFCCFFFF"/>
      </patternFill>
    </fill>
    <fill>
      <patternFill patternType="solid">
        <fgColor rgb="FFFFCC99"/>
        <bgColor rgb="FFFFCC99"/>
      </patternFill>
    </fill>
    <fill>
      <patternFill patternType="solid">
        <fgColor rgb="FFC0C0C0"/>
        <bgColor rgb="FFC0C0C0"/>
      </patternFill>
    </fill>
    <fill>
      <patternFill patternType="solid">
        <fgColor rgb="FFFFFF00"/>
        <bgColor rgb="FFFFFF00"/>
      </patternFill>
    </fill>
    <fill>
      <patternFill patternType="solid">
        <fgColor rgb="FFFF6600"/>
        <bgColor rgb="FFFF6600"/>
      </patternFill>
    </fill>
    <fill>
      <patternFill patternType="solid">
        <fgColor rgb="FFFFFFFF"/>
        <bgColor rgb="FFFFFFFF"/>
      </patternFill>
    </fill>
  </fills>
  <borders count="86">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right/>
      <top/>
      <bottom/>
    </border>
    <border>
      <left/>
      <right/>
      <top/>
      <bottom/>
    </border>
    <border>
      <left/>
      <right style="medium">
        <color rgb="FF000000"/>
      </right>
      <top/>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medium">
        <color rgb="FF000000"/>
      </right>
    </border>
    <border>
      <left style="medium">
        <color rgb="FF000000"/>
      </left>
      <right style="medium">
        <color rgb="FF000000"/>
      </right>
      <top style="medium">
        <color rgb="FF000000"/>
      </top>
    </border>
    <border>
      <right style="thin">
        <color rgb="FF000000"/>
      </right>
      <top style="medium">
        <color rgb="FF000000"/>
      </top>
    </border>
    <border>
      <left/>
      <top/>
      <bottom/>
    </border>
    <border>
      <top/>
      <bottom/>
    </border>
    <border>
      <right/>
      <top/>
      <bottom/>
    </border>
    <border>
      <left style="medium">
        <color rgb="FF000000"/>
      </left>
      <top/>
      <bottom style="medium">
        <color rgb="FF000000"/>
      </bottom>
    </border>
    <border>
      <top/>
      <bottom style="medium">
        <color rgb="FF000000"/>
      </bottom>
    </border>
    <border>
      <right/>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border>
    <border>
      <left style="thin">
        <color rgb="FF000000"/>
      </left>
      <bottom style="medium">
        <color rgb="FF000000"/>
      </bottom>
    </border>
    <border>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bottom style="thin">
        <color rgb="FF000000"/>
      </bottom>
    </border>
    <border>
      <left style="medium">
        <color rgb="FF000000"/>
      </left>
      <right style="thin">
        <color rgb="FF000000"/>
      </right>
    </border>
    <border>
      <left/>
      <right/>
      <top/>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style="thin">
        <color rgb="FF000000"/>
      </bottom>
    </border>
    <border>
      <left/>
      <right style="thin">
        <color rgb="FF000000"/>
      </right>
      <top/>
      <bottom style="thin">
        <color rgb="FF000000"/>
      </bottom>
    </border>
    <border>
      <left style="medium">
        <color rgb="FF000000"/>
      </left>
      <right style="thin">
        <color rgb="FF000000"/>
      </right>
      <top style="medium">
        <color rgb="FF000000"/>
      </top>
      <bottom/>
    </border>
    <border>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thin">
        <color rgb="FF000000"/>
      </right>
      <top style="medium">
        <color rgb="FF000000"/>
      </top>
      <bottom style="medium">
        <color rgb="FF000000"/>
      </bottom>
    </border>
    <border>
      <left style="thin">
        <color rgb="FF000000"/>
      </left>
      <right/>
      <top style="medium">
        <color rgb="FF000000"/>
      </top>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medium">
        <color rgb="FF000000"/>
      </left>
      <right style="thin">
        <color rgb="FF000000"/>
      </right>
      <top/>
      <bottom style="thin">
        <color rgb="FF000000"/>
      </bottom>
    </border>
    <border>
      <left style="thin">
        <color rgb="FF000000"/>
      </left>
      <bottom style="thin">
        <color rgb="FF000000"/>
      </bottom>
    </border>
    <border>
      <left style="thin">
        <color rgb="FF000000"/>
      </left>
      <right style="medium">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medium">
        <color rgb="FF000000"/>
      </bottom>
    </border>
    <border>
      <left/>
      <right style="thin">
        <color rgb="FF000000"/>
      </right>
      <top/>
    </border>
    <border>
      <left style="thin">
        <color rgb="FF000000"/>
      </left>
      <top/>
    </border>
    <border>
      <right style="thin">
        <color rgb="FF000000"/>
      </right>
      <top/>
    </border>
    <border>
      <left style="thin">
        <color rgb="FF000000"/>
      </left>
      <right style="thin">
        <color rgb="FF000000"/>
      </right>
      <top/>
    </border>
    <border>
      <left/>
      <top/>
    </border>
    <border>
      <right/>
      <top/>
    </border>
    <border>
      <left/>
      <right style="thin">
        <color rgb="FF000000"/>
      </right>
      <bottom/>
    </border>
    <border>
      <left style="thin">
        <color rgb="FF000000"/>
      </left>
      <bottom/>
    </border>
    <border>
      <right style="thin">
        <color rgb="FF000000"/>
      </right>
      <bottom/>
    </border>
    <border>
      <left style="thin">
        <color rgb="FF000000"/>
      </left>
      <right style="thin">
        <color rgb="FF000000"/>
      </right>
      <bottom/>
    </border>
    <border>
      <left/>
      <bottom/>
    </border>
    <border>
      <right/>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0" fontId="1" numFmtId="0" xfId="0" applyBorder="1" applyFont="1"/>
    <xf borderId="1" fillId="0" fontId="2" numFmtId="0" xfId="0" applyAlignment="1" applyBorder="1" applyFont="1">
      <alignment horizontal="center" shrinkToFit="0" wrapText="1"/>
    </xf>
    <xf borderId="2" fillId="0" fontId="3" numFmtId="0" xfId="0" applyBorder="1" applyFont="1"/>
    <xf borderId="3" fillId="0" fontId="3" numFmtId="0" xfId="0" applyBorder="1" applyFont="1"/>
    <xf borderId="4" fillId="0" fontId="1" numFmtId="0" xfId="0" applyBorder="1" applyFont="1"/>
    <xf borderId="4" fillId="0" fontId="2" numFmtId="0" xfId="0" applyAlignment="1" applyBorder="1" applyFont="1">
      <alignment horizontal="center" shrinkToFit="0" wrapText="1"/>
    </xf>
    <xf borderId="5" fillId="0" fontId="3" numFmtId="0" xfId="0" applyBorder="1" applyFont="1"/>
    <xf borderId="4" fillId="0" fontId="2" numFmtId="0" xfId="0" applyAlignment="1" applyBorder="1" applyFont="1">
      <alignment horizontal="center" readingOrder="0" shrinkToFit="0" vertical="top" wrapText="1"/>
    </xf>
    <xf borderId="0" fillId="0" fontId="1" numFmtId="0" xfId="0" applyFont="1"/>
    <xf borderId="5" fillId="0" fontId="1" numFmtId="0" xfId="0" applyBorder="1" applyFont="1"/>
    <xf borderId="6" fillId="2" fontId="4" numFmtId="0" xfId="0" applyAlignment="1" applyBorder="1" applyFill="1" applyFont="1">
      <alignment horizontal="left" shrinkToFit="0" vertical="top" wrapText="1"/>
    </xf>
    <xf borderId="7" fillId="2" fontId="5" numFmtId="0" xfId="0" applyAlignment="1" applyBorder="1" applyFont="1">
      <alignment horizontal="left" shrinkToFit="0" vertical="top" wrapText="1"/>
    </xf>
    <xf borderId="8" fillId="2" fontId="5" numFmtId="0" xfId="0" applyAlignment="1" applyBorder="1" applyFont="1">
      <alignment horizontal="left" shrinkToFit="0" vertical="top" wrapText="1"/>
    </xf>
    <xf borderId="1" fillId="0" fontId="6" numFmtId="0" xfId="0" applyAlignment="1" applyBorder="1" applyFont="1">
      <alignment horizontal="left" readingOrder="0" shrinkToFit="0" vertical="top" wrapText="1"/>
    </xf>
    <xf borderId="3" fillId="0" fontId="1" numFmtId="0" xfId="0" applyAlignment="1" applyBorder="1" applyFont="1">
      <alignment horizontal="left" shrinkToFit="0" vertical="top" wrapText="1"/>
    </xf>
    <xf borderId="9" fillId="0" fontId="1" numFmtId="0" xfId="0" applyAlignment="1" applyBorder="1" applyFont="1">
      <alignment horizontal="left" shrinkToFit="0" vertical="top" wrapText="1"/>
    </xf>
    <xf borderId="10" fillId="0" fontId="1" numFmtId="0" xfId="0" applyAlignment="1" applyBorder="1" applyFont="1">
      <alignment horizontal="left" shrinkToFit="0" vertical="top" wrapText="1"/>
    </xf>
    <xf borderId="11" fillId="0" fontId="1" numFmtId="0" xfId="0" applyAlignment="1" applyBorder="1" applyFont="1">
      <alignment horizontal="left" shrinkToFit="0" vertical="top" wrapText="1"/>
    </xf>
    <xf borderId="12" fillId="0" fontId="7" numFmtId="0" xfId="0" applyAlignment="1" applyBorder="1" applyFont="1">
      <alignment horizontal="left" shrinkToFit="0" vertical="top" wrapText="1"/>
    </xf>
    <xf borderId="0" fillId="0" fontId="7" numFmtId="0" xfId="0" applyAlignment="1" applyFont="1">
      <alignment horizontal="left" readingOrder="0" shrinkToFit="0" vertical="top" wrapText="1"/>
    </xf>
    <xf borderId="5" fillId="0" fontId="1" numFmtId="0" xfId="0" applyAlignment="1" applyBorder="1" applyFont="1">
      <alignment horizontal="left" shrinkToFit="0" vertical="top" wrapText="1"/>
    </xf>
    <xf borderId="12" fillId="0" fontId="3" numFmtId="0" xfId="0" applyBorder="1" applyFont="1"/>
    <xf borderId="0" fillId="0" fontId="1" numFmtId="0" xfId="0" applyAlignment="1" applyFont="1">
      <alignment horizontal="left" shrinkToFit="0" vertical="top" wrapText="1"/>
    </xf>
    <xf borderId="4" fillId="0" fontId="1" numFmtId="0" xfId="0" applyAlignment="1" applyBorder="1" applyFont="1">
      <alignment shrinkToFit="0" wrapText="1"/>
    </xf>
    <xf borderId="13" fillId="0" fontId="7" numFmtId="0" xfId="0" applyAlignment="1" applyBorder="1" applyFont="1">
      <alignment horizontal="left" shrinkToFit="0" vertical="top" wrapText="1"/>
    </xf>
    <xf borderId="2" fillId="0" fontId="1" numFmtId="0" xfId="0" applyAlignment="1" applyBorder="1" applyFont="1">
      <alignment horizontal="left" readingOrder="0" shrinkToFit="0" vertical="top" wrapText="1"/>
    </xf>
    <xf borderId="14" fillId="0" fontId="7" numFmtId="0" xfId="0" applyAlignment="1" applyBorder="1" applyFont="1">
      <alignment horizontal="left" readingOrder="0" shrinkToFit="0" vertical="top" wrapText="1"/>
    </xf>
    <xf borderId="0" fillId="0" fontId="8" numFmtId="0" xfId="0" applyAlignment="1" applyFont="1">
      <alignment shrinkToFit="0" wrapText="1"/>
    </xf>
    <xf borderId="15" fillId="3" fontId="1" numFmtId="0" xfId="0" applyAlignment="1" applyBorder="1" applyFill="1" applyFont="1">
      <alignment horizontal="left" shrinkToFit="0" vertical="top" wrapText="1"/>
    </xf>
    <xf borderId="16" fillId="0" fontId="3" numFmtId="0" xfId="0" applyBorder="1" applyFont="1"/>
    <xf borderId="17" fillId="0" fontId="3" numFmtId="0" xfId="0" applyBorder="1" applyFont="1"/>
    <xf borderId="8" fillId="3" fontId="1" numFmtId="0" xfId="0" applyAlignment="1" applyBorder="1" applyFont="1">
      <alignment horizontal="left" shrinkToFit="0" vertical="top" wrapText="1"/>
    </xf>
    <xf borderId="18" fillId="4" fontId="1" numFmtId="0" xfId="0" applyAlignment="1" applyBorder="1" applyFill="1" applyFont="1">
      <alignment horizontal="left" shrinkToFit="0" vertical="top" wrapText="1"/>
    </xf>
    <xf borderId="19" fillId="0" fontId="3" numFmtId="0" xfId="0" applyBorder="1" applyFont="1"/>
    <xf borderId="20" fillId="0" fontId="3" numFmtId="0" xfId="0" applyBorder="1" applyFont="1"/>
    <xf borderId="8" fillId="4" fontId="1" numFmtId="0" xfId="0" applyAlignment="1" applyBorder="1" applyFont="1">
      <alignment horizontal="left" shrinkToFit="0" vertical="top" wrapText="1"/>
    </xf>
    <xf borderId="21" fillId="0" fontId="7" numFmtId="0" xfId="0" applyAlignment="1" applyBorder="1" applyFont="1">
      <alignment horizontal="left" vertical="top"/>
    </xf>
    <xf borderId="21" fillId="0" fontId="1" numFmtId="0" xfId="0" applyAlignment="1" applyBorder="1" applyFont="1">
      <alignment horizontal="left" shrinkToFit="0" vertical="top" wrapText="1"/>
    </xf>
    <xf borderId="22" fillId="0" fontId="3" numFmtId="0" xfId="0" applyBorder="1" applyFont="1"/>
    <xf borderId="23" fillId="0" fontId="1" numFmtId="0" xfId="0" applyAlignment="1" applyBorder="1" applyFont="1">
      <alignment horizontal="left" shrinkToFit="0" vertical="top" wrapText="1"/>
    </xf>
    <xf borderId="4" fillId="0" fontId="1" numFmtId="0" xfId="0" applyAlignment="1" applyBorder="1" applyFont="1">
      <alignment horizontal="left" shrinkToFit="0" vertical="top" wrapText="1"/>
    </xf>
    <xf borderId="24" fillId="2" fontId="4" numFmtId="0" xfId="0" applyAlignment="1" applyBorder="1" applyFont="1">
      <alignment shrinkToFit="0" vertical="top" wrapText="1"/>
    </xf>
    <xf borderId="25" fillId="2" fontId="5" numFmtId="0" xfId="0" applyAlignment="1" applyBorder="1" applyFont="1">
      <alignment shrinkToFit="0" vertical="top" wrapText="1"/>
    </xf>
    <xf borderId="26" fillId="2" fontId="5" numFmtId="0" xfId="0" applyAlignment="1" applyBorder="1" applyFont="1">
      <alignment shrinkToFit="0" vertical="top" wrapText="1"/>
    </xf>
    <xf borderId="27" fillId="0" fontId="7" numFmtId="0" xfId="0" applyAlignment="1" applyBorder="1" applyFont="1">
      <alignment horizontal="left" shrinkToFit="0" vertical="top" wrapText="1"/>
    </xf>
    <xf borderId="10" fillId="0" fontId="3" numFmtId="0" xfId="0" applyBorder="1" applyFont="1"/>
    <xf borderId="11" fillId="0" fontId="1" numFmtId="0" xfId="0" applyBorder="1" applyFont="1"/>
    <xf borderId="28" fillId="0" fontId="7" numFmtId="0" xfId="0" applyAlignment="1" applyBorder="1" applyFont="1">
      <alignment horizontal="left" shrinkToFit="0" vertical="top" wrapText="1"/>
    </xf>
    <xf borderId="28" fillId="0" fontId="7" numFmtId="0" xfId="0" applyAlignment="1" applyBorder="1" applyFont="1">
      <alignment horizontal="left" readingOrder="0" shrinkToFit="0" vertical="top" wrapText="1"/>
    </xf>
    <xf borderId="10" fillId="0" fontId="1" numFmtId="49" xfId="0" applyAlignment="1" applyBorder="1" applyFont="1" applyNumberFormat="1">
      <alignment horizontal="left" readingOrder="0" shrinkToFit="0" vertical="top" wrapText="1"/>
    </xf>
    <xf borderId="0" fillId="0" fontId="2" numFmtId="0" xfId="0" applyAlignment="1" applyFont="1">
      <alignment horizontal="center" shrinkToFit="0" vertical="center" wrapText="1"/>
    </xf>
    <xf borderId="0" fillId="0" fontId="2" numFmtId="0" xfId="0" applyAlignment="1" applyFont="1">
      <alignment horizontal="center" readingOrder="0" shrinkToFit="0" vertical="center" wrapText="1"/>
    </xf>
    <xf borderId="0" fillId="0" fontId="7" numFmtId="0" xfId="0" applyFont="1"/>
    <xf borderId="0" fillId="0" fontId="7" numFmtId="0" xfId="0" applyAlignment="1" applyFont="1">
      <alignment horizontal="left"/>
    </xf>
    <xf borderId="29" fillId="5" fontId="9" numFmtId="0" xfId="0" applyAlignment="1" applyBorder="1" applyFill="1" applyFont="1">
      <alignment horizontal="center" shrinkToFit="0" vertical="center" wrapText="1"/>
    </xf>
    <xf borderId="30" fillId="5" fontId="9" numFmtId="0" xfId="0" applyAlignment="1" applyBorder="1" applyFont="1">
      <alignment horizontal="center" shrinkToFit="0" vertical="center" wrapText="1"/>
    </xf>
    <xf borderId="14" fillId="0" fontId="3" numFmtId="0" xfId="0" applyBorder="1" applyFont="1"/>
    <xf borderId="31" fillId="5" fontId="9" numFmtId="0" xfId="0" applyAlignment="1" applyBorder="1" applyFont="1">
      <alignment horizontal="center" shrinkToFit="0" vertical="top" wrapText="1"/>
    </xf>
    <xf borderId="32" fillId="0" fontId="3" numFmtId="0" xfId="0" applyBorder="1" applyFont="1"/>
    <xf borderId="33" fillId="0" fontId="3" numFmtId="0" xfId="0" applyBorder="1" applyFont="1"/>
    <xf borderId="34" fillId="0" fontId="3" numFmtId="0" xfId="0" applyBorder="1" applyFont="1"/>
    <xf borderId="35" fillId="0" fontId="3" numFmtId="0" xfId="0" applyBorder="1" applyFont="1"/>
    <xf borderId="36" fillId="5" fontId="9" numFmtId="0" xfId="0" applyAlignment="1" applyBorder="1" applyFont="1">
      <alignment horizontal="center" shrinkToFit="0" vertical="center" wrapText="1"/>
    </xf>
    <xf borderId="37" fillId="5" fontId="9" numFmtId="0" xfId="0" applyAlignment="1" applyBorder="1" applyFont="1">
      <alignment horizontal="center" shrinkToFit="0" vertical="center" wrapText="1"/>
    </xf>
    <xf borderId="29" fillId="6" fontId="10" numFmtId="0" xfId="0" applyAlignment="1" applyBorder="1" applyFill="1" applyFont="1">
      <alignment horizontal="left" shrinkToFit="0" vertical="top" wrapText="1"/>
    </xf>
    <xf borderId="38" fillId="6" fontId="10" numFmtId="0" xfId="0" applyAlignment="1" applyBorder="1" applyFont="1">
      <alignment horizontal="left" shrinkToFit="0" vertical="top" wrapText="1"/>
    </xf>
    <xf borderId="38" fillId="6" fontId="10" numFmtId="0" xfId="0" applyAlignment="1" applyBorder="1" applyFont="1">
      <alignment horizontal="left" shrinkToFit="0" vertical="center" wrapText="1"/>
    </xf>
    <xf borderId="39" fillId="6" fontId="11" numFmtId="9" xfId="0" applyAlignment="1" applyBorder="1" applyFont="1" applyNumberFormat="1">
      <alignment horizontal="right" shrinkToFit="0" vertical="top" wrapText="1"/>
    </xf>
    <xf borderId="40" fillId="2" fontId="11" numFmtId="0" xfId="0" applyAlignment="1" applyBorder="1" applyFont="1">
      <alignment horizontal="center" shrinkToFit="0" vertical="top" wrapText="1"/>
    </xf>
    <xf borderId="41" fillId="0" fontId="3" numFmtId="0" xfId="0" applyBorder="1" applyFont="1"/>
    <xf borderId="42" fillId="6" fontId="10" numFmtId="0" xfId="0" applyAlignment="1" applyBorder="1" applyFont="1">
      <alignment horizontal="left" shrinkToFit="0" vertical="top" wrapText="1"/>
    </xf>
    <xf borderId="42" fillId="6" fontId="10" numFmtId="0" xfId="0" applyAlignment="1" applyBorder="1" applyFont="1">
      <alignment horizontal="left" shrinkToFit="0" vertical="center" wrapText="1"/>
    </xf>
    <xf borderId="43" fillId="6" fontId="11" numFmtId="9" xfId="0" applyAlignment="1" applyBorder="1" applyFont="1" applyNumberFormat="1">
      <alignment horizontal="right" shrinkToFit="0" vertical="top" wrapText="1"/>
    </xf>
    <xf borderId="43" fillId="7" fontId="11" numFmtId="0" xfId="0" applyAlignment="1" applyBorder="1" applyFill="1" applyFont="1">
      <alignment horizontal="center" shrinkToFit="0" vertical="top" wrapText="1"/>
    </xf>
    <xf borderId="44" fillId="6" fontId="10" numFmtId="0" xfId="0" applyAlignment="1" applyBorder="1" applyFont="1">
      <alignment horizontal="left" shrinkToFit="0" vertical="top" wrapText="1"/>
    </xf>
    <xf borderId="0" fillId="0" fontId="11" numFmtId="0" xfId="0" applyAlignment="1" applyFont="1">
      <alignment horizontal="center" shrinkToFit="0" vertical="center" wrapText="1"/>
    </xf>
    <xf borderId="43" fillId="2" fontId="11" numFmtId="0" xfId="0" applyAlignment="1" applyBorder="1" applyFont="1">
      <alignment horizontal="center" shrinkToFit="0" vertical="top" wrapText="1"/>
    </xf>
    <xf borderId="45" fillId="0" fontId="3" numFmtId="0" xfId="0" applyBorder="1" applyFont="1"/>
    <xf borderId="46" fillId="6" fontId="10" numFmtId="0" xfId="0" applyAlignment="1" applyBorder="1" applyFont="1">
      <alignment horizontal="left" shrinkToFit="0" vertical="top" wrapText="1"/>
    </xf>
    <xf borderId="47" fillId="6" fontId="10" numFmtId="0" xfId="0" applyAlignment="1" applyBorder="1" applyFont="1">
      <alignment horizontal="left" shrinkToFit="0" vertical="top" wrapText="1"/>
    </xf>
    <xf borderId="36" fillId="6" fontId="11" numFmtId="9" xfId="0" applyAlignment="1" applyBorder="1" applyFont="1" applyNumberFormat="1">
      <alignment horizontal="right" shrinkToFit="0" vertical="top" wrapText="1"/>
    </xf>
    <xf borderId="48" fillId="6" fontId="10" numFmtId="0" xfId="0" applyAlignment="1" applyBorder="1" applyFont="1">
      <alignment horizontal="left" shrinkToFit="0" vertical="top" wrapText="1"/>
    </xf>
    <xf borderId="49" fillId="6" fontId="10" numFmtId="0" xfId="0" applyAlignment="1" applyBorder="1" applyFont="1">
      <alignment horizontal="left" shrinkToFit="0" vertical="top" wrapText="1"/>
    </xf>
    <xf borderId="50" fillId="6" fontId="10" numFmtId="0" xfId="0" applyAlignment="1" applyBorder="1" applyFont="1">
      <alignment horizontal="left" shrinkToFit="0" vertical="top" wrapText="1"/>
    </xf>
    <xf borderId="51" fillId="6" fontId="10" numFmtId="0" xfId="0" applyAlignment="1" applyBorder="1" applyFont="1">
      <alignment horizontal="left" shrinkToFit="0" vertical="top" wrapText="1"/>
    </xf>
    <xf borderId="36" fillId="2" fontId="11" numFmtId="0" xfId="0" applyAlignment="1" applyBorder="1" applyFont="1">
      <alignment horizontal="center" shrinkToFit="0" vertical="top" wrapText="1"/>
    </xf>
    <xf borderId="40" fillId="6" fontId="11" numFmtId="9" xfId="0" applyAlignment="1" applyBorder="1" applyFont="1" applyNumberFormat="1">
      <alignment horizontal="right" shrinkToFit="0" vertical="top" wrapText="1"/>
    </xf>
    <xf borderId="36" fillId="6" fontId="11" numFmtId="9" xfId="0" applyAlignment="1" applyBorder="1" applyFont="1" applyNumberFormat="1">
      <alignment shrinkToFit="0" vertical="top" wrapText="1"/>
    </xf>
    <xf borderId="25" fillId="6" fontId="10" numFmtId="0" xfId="0" applyAlignment="1" applyBorder="1" applyFont="1">
      <alignment horizontal="left" shrinkToFit="0" vertical="top" wrapText="1"/>
    </xf>
    <xf borderId="0" fillId="0" fontId="7" numFmtId="0" xfId="0" applyAlignment="1" applyFont="1">
      <alignment horizontal="left" readingOrder="0" vertical="top"/>
    </xf>
    <xf borderId="0" fillId="0" fontId="7" numFmtId="49" xfId="0" applyAlignment="1" applyFont="1" applyNumberFormat="1">
      <alignment horizontal="left" vertical="top"/>
    </xf>
    <xf borderId="52" fillId="5" fontId="9" numFmtId="0" xfId="0" applyAlignment="1" applyBorder="1" applyFont="1">
      <alignment horizontal="center" shrinkToFit="0" vertical="center" wrapText="1"/>
    </xf>
    <xf borderId="53" fillId="5" fontId="9" numFmtId="0" xfId="0" applyAlignment="1" applyBorder="1" applyFont="1">
      <alignment horizontal="center" shrinkToFit="0" vertical="center" wrapText="1"/>
    </xf>
    <xf borderId="54" fillId="5" fontId="9" numFmtId="0" xfId="0" applyAlignment="1" applyBorder="1" applyFont="1">
      <alignment horizontal="center" shrinkToFit="0" vertical="center" wrapText="1"/>
    </xf>
    <xf borderId="55" fillId="5" fontId="9" numFmtId="0" xfId="0" applyAlignment="1" applyBorder="1" applyFont="1">
      <alignment horizontal="center" vertical="center"/>
    </xf>
    <xf borderId="54" fillId="5" fontId="9" numFmtId="0" xfId="0" applyAlignment="1" applyBorder="1" applyFont="1">
      <alignment horizontal="center" vertical="center"/>
    </xf>
    <xf borderId="54" fillId="5" fontId="9" numFmtId="9" xfId="0" applyAlignment="1" applyBorder="1" applyFont="1" applyNumberFormat="1">
      <alignment horizontal="center" vertical="center"/>
    </xf>
    <xf borderId="56" fillId="5" fontId="9" numFmtId="0" xfId="0" applyAlignment="1" applyBorder="1" applyFont="1">
      <alignment horizontal="center" shrinkToFit="0" vertical="center" wrapText="1"/>
    </xf>
    <xf borderId="57" fillId="5" fontId="9" numFmtId="0" xfId="0" applyAlignment="1" applyBorder="1" applyFont="1">
      <alignment horizontal="center" shrinkToFit="0" vertical="center" wrapText="1"/>
    </xf>
    <xf borderId="58" fillId="8" fontId="11" numFmtId="0" xfId="0" applyAlignment="1" applyBorder="1" applyFill="1" applyFont="1">
      <alignment horizontal="center" shrinkToFit="0" vertical="center" wrapText="1"/>
    </xf>
    <xf borderId="39" fillId="8" fontId="11" numFmtId="0" xfId="0" applyAlignment="1" applyBorder="1" applyFont="1">
      <alignment horizontal="center" shrinkToFit="0" vertical="center" wrapText="1"/>
    </xf>
    <xf borderId="39" fillId="8" fontId="12" numFmtId="0" xfId="0" applyAlignment="1" applyBorder="1" applyFont="1">
      <alignment horizontal="center" shrinkToFit="0" vertical="center" wrapText="1"/>
    </xf>
    <xf borderId="39" fillId="3" fontId="13" numFmtId="0" xfId="0" applyAlignment="1" applyBorder="1" applyFont="1">
      <alignment horizontal="center" readingOrder="1" shrinkToFit="0" vertical="center" wrapText="1"/>
    </xf>
    <xf borderId="39" fillId="3" fontId="11" numFmtId="0" xfId="0" applyAlignment="1" applyBorder="1" applyFont="1">
      <alignment shrinkToFit="0" vertical="top" wrapText="1"/>
    </xf>
    <xf borderId="43" fillId="0" fontId="11" numFmtId="0" xfId="0" applyAlignment="1" applyBorder="1" applyFont="1">
      <alignment horizontal="center" readingOrder="0"/>
    </xf>
    <xf borderId="39" fillId="3" fontId="11" numFmtId="0" xfId="0" applyAlignment="1" applyBorder="1" applyFont="1">
      <alignment horizontal="center"/>
    </xf>
    <xf borderId="43" fillId="3" fontId="11" numFmtId="9" xfId="0" applyBorder="1" applyFont="1" applyNumberFormat="1"/>
    <xf borderId="39" fillId="7" fontId="11" numFmtId="0" xfId="0" applyAlignment="1" applyBorder="1" applyFont="1">
      <alignment horizontal="center"/>
    </xf>
    <xf borderId="30" fillId="0" fontId="11" numFmtId="0" xfId="0" applyAlignment="1" applyBorder="1" applyFont="1">
      <alignment horizontal="left" shrinkToFit="0" vertical="top" wrapText="1"/>
    </xf>
    <xf borderId="59" fillId="0" fontId="1" numFmtId="0" xfId="0" applyAlignment="1" applyBorder="1" applyFont="1">
      <alignment horizontal="left" shrinkToFit="0" vertical="top" wrapText="1"/>
    </xf>
    <xf borderId="7" fillId="9" fontId="1" numFmtId="0" xfId="0" applyBorder="1" applyFill="1" applyFont="1"/>
    <xf borderId="60" fillId="8" fontId="11" numFmtId="0" xfId="0" applyAlignment="1" applyBorder="1" applyFont="1">
      <alignment horizontal="center" shrinkToFit="0" vertical="center" wrapText="1"/>
    </xf>
    <xf borderId="43" fillId="8" fontId="11" numFmtId="0" xfId="0" applyAlignment="1" applyBorder="1" applyFont="1">
      <alignment horizontal="center" shrinkToFit="0" vertical="center" wrapText="1"/>
    </xf>
    <xf borderId="43" fillId="8" fontId="14" numFmtId="0" xfId="0" applyAlignment="1" applyBorder="1" applyFont="1">
      <alignment horizontal="center" shrinkToFit="0" vertical="center" wrapText="1"/>
    </xf>
    <xf borderId="43" fillId="3" fontId="15" numFmtId="0" xfId="0" applyAlignment="1" applyBorder="1" applyFont="1">
      <alignment horizontal="center" shrinkToFit="0" vertical="center" wrapText="1"/>
    </xf>
    <xf borderId="43" fillId="3" fontId="11" numFmtId="0" xfId="0" applyAlignment="1" applyBorder="1" applyFont="1">
      <alignment shrinkToFit="0" vertical="top" wrapText="1"/>
    </xf>
    <xf borderId="43" fillId="3" fontId="11" numFmtId="0" xfId="0" applyAlignment="1" applyBorder="1" applyFont="1">
      <alignment horizontal="center"/>
    </xf>
    <xf borderId="43" fillId="7" fontId="11" numFmtId="0" xfId="0" applyAlignment="1" applyBorder="1" applyFont="1">
      <alignment horizontal="center"/>
    </xf>
    <xf borderId="43" fillId="0" fontId="11" numFmtId="0" xfId="0" applyAlignment="1" applyBorder="1" applyFont="1">
      <alignment horizontal="left" shrinkToFit="0" vertical="top" wrapText="1"/>
    </xf>
    <xf borderId="43" fillId="3" fontId="16" numFmtId="0" xfId="0" applyAlignment="1" applyBorder="1" applyFont="1">
      <alignment horizontal="center" readingOrder="1" shrinkToFit="0" vertical="center" wrapText="1"/>
    </xf>
    <xf borderId="61" fillId="0" fontId="11" numFmtId="0" xfId="0" applyAlignment="1" applyBorder="1" applyFont="1">
      <alignment horizontal="left" shrinkToFit="0" vertical="top" wrapText="1"/>
    </xf>
    <xf borderId="43" fillId="0" fontId="11" numFmtId="0" xfId="0" applyAlignment="1" applyBorder="1" applyFont="1">
      <alignment horizontal="center"/>
    </xf>
    <xf borderId="62" fillId="10" fontId="10" numFmtId="0" xfId="0" applyAlignment="1" applyBorder="1" applyFill="1" applyFont="1">
      <alignment horizontal="center" shrinkToFit="0" vertical="center" wrapText="1"/>
    </xf>
    <xf borderId="63" fillId="0" fontId="3" numFmtId="0" xfId="0" applyBorder="1" applyFont="1"/>
    <xf borderId="64" fillId="0" fontId="3" numFmtId="0" xfId="0" applyBorder="1" applyFont="1"/>
    <xf borderId="36" fillId="10" fontId="11" numFmtId="0" xfId="0" applyAlignment="1" applyBorder="1" applyFont="1">
      <alignment horizontal="center"/>
    </xf>
    <xf borderId="36" fillId="10" fontId="11" numFmtId="9" xfId="0" applyBorder="1" applyFont="1" applyNumberFormat="1"/>
    <xf borderId="36" fillId="7" fontId="11" numFmtId="0" xfId="0" applyAlignment="1" applyBorder="1" applyFont="1">
      <alignment horizontal="center"/>
    </xf>
    <xf borderId="46" fillId="10" fontId="11" numFmtId="0" xfId="0" applyAlignment="1" applyBorder="1" applyFont="1">
      <alignment horizontal="left" shrinkToFit="0" vertical="top" wrapText="1"/>
    </xf>
    <xf borderId="37" fillId="10" fontId="1" numFmtId="0" xfId="0" applyAlignment="1" applyBorder="1" applyFont="1">
      <alignment horizontal="left" shrinkToFit="0" vertical="top" wrapText="1"/>
    </xf>
    <xf borderId="65" fillId="8" fontId="11" numFmtId="0" xfId="0" applyAlignment="1" applyBorder="1" applyFont="1">
      <alignment horizontal="center" shrinkToFit="0" vertical="center" wrapText="1"/>
    </xf>
    <xf borderId="40" fillId="8" fontId="11" numFmtId="0" xfId="0" applyAlignment="1" applyBorder="1" applyFont="1">
      <alignment horizontal="center" shrinkToFit="0" vertical="center" wrapText="1"/>
    </xf>
    <xf borderId="40" fillId="8" fontId="17" numFmtId="0" xfId="0" applyAlignment="1" applyBorder="1" applyFont="1">
      <alignment horizontal="center" shrinkToFit="0" vertical="center" wrapText="1"/>
    </xf>
    <xf borderId="40" fillId="3" fontId="11" numFmtId="0" xfId="0" applyAlignment="1" applyBorder="1" applyFont="1">
      <alignment horizontal="center" shrinkToFit="0" vertical="center" wrapText="1"/>
    </xf>
    <xf borderId="40" fillId="3" fontId="11" numFmtId="0" xfId="0" applyAlignment="1" applyBorder="1" applyFont="1">
      <alignment horizontal="left" shrinkToFit="0" vertical="top" wrapText="1"/>
    </xf>
    <xf borderId="40" fillId="3" fontId="11" numFmtId="0" xfId="0" applyAlignment="1" applyBorder="1" applyFont="1">
      <alignment horizontal="center"/>
    </xf>
    <xf borderId="40" fillId="7" fontId="11" numFmtId="0" xfId="0" applyAlignment="1" applyBorder="1" applyFont="1">
      <alignment horizontal="center"/>
    </xf>
    <xf borderId="66" fillId="0" fontId="11" numFmtId="0" xfId="0" applyAlignment="1" applyBorder="1" applyFont="1">
      <alignment horizontal="left" shrinkToFit="0" vertical="top" wrapText="1"/>
    </xf>
    <xf borderId="67" fillId="0" fontId="1" numFmtId="0" xfId="0" applyAlignment="1" applyBorder="1" applyFont="1">
      <alignment horizontal="left" shrinkToFit="0" vertical="top" wrapText="1"/>
    </xf>
    <xf borderId="36" fillId="7" fontId="11" numFmtId="0" xfId="0" applyAlignment="1" applyBorder="1" applyFont="1">
      <alignment horizontal="center" readingOrder="0"/>
    </xf>
    <xf borderId="40" fillId="4" fontId="18" numFmtId="0" xfId="0" applyAlignment="1" applyBorder="1" applyFont="1">
      <alignment horizontal="center" shrinkToFit="0" vertical="center" wrapText="1"/>
    </xf>
    <xf borderId="40" fillId="4" fontId="11" numFmtId="0" xfId="0" applyAlignment="1" applyBorder="1" applyFont="1">
      <alignment shrinkToFit="0" vertical="top" wrapText="1"/>
    </xf>
    <xf borderId="40" fillId="4" fontId="11" numFmtId="0" xfId="0" applyAlignment="1" applyBorder="1" applyFont="1">
      <alignment horizontal="center"/>
    </xf>
    <xf borderId="43" fillId="4" fontId="11" numFmtId="9" xfId="0" applyBorder="1" applyFont="1" applyNumberFormat="1"/>
    <xf borderId="43" fillId="4" fontId="19" numFmtId="0" xfId="0" applyAlignment="1" applyBorder="1" applyFont="1">
      <alignment horizontal="center" shrinkToFit="0" vertical="center" wrapText="1"/>
    </xf>
    <xf borderId="43" fillId="4" fontId="11" numFmtId="0" xfId="0" applyAlignment="1" applyBorder="1" applyFont="1">
      <alignment shrinkToFit="0" vertical="top" wrapText="1"/>
    </xf>
    <xf borderId="43" fillId="4" fontId="11" numFmtId="0" xfId="0" applyAlignment="1" applyBorder="1" applyFont="1">
      <alignment horizontal="center"/>
    </xf>
    <xf borderId="43" fillId="4" fontId="14" numFmtId="0" xfId="0" applyAlignment="1" applyBorder="1" applyFont="1">
      <alignment horizontal="center" shrinkToFit="0" vertical="center" wrapText="1"/>
    </xf>
    <xf borderId="40" fillId="3" fontId="20" numFmtId="0" xfId="0" applyAlignment="1" applyBorder="1" applyFont="1">
      <alignment horizontal="center" shrinkToFit="0" vertical="center" wrapText="1"/>
    </xf>
    <xf borderId="40" fillId="3" fontId="11" numFmtId="0" xfId="0" applyAlignment="1" applyBorder="1" applyFont="1">
      <alignment shrinkToFit="0" vertical="top" wrapText="1"/>
    </xf>
    <xf borderId="43" fillId="4" fontId="11" numFmtId="0" xfId="0" applyAlignment="1" applyBorder="1" applyFont="1">
      <alignment horizontal="left" shrinkToFit="0" vertical="top" wrapText="1"/>
    </xf>
    <xf borderId="61" fillId="0" fontId="11" numFmtId="0" xfId="0" applyAlignment="1" applyBorder="1" applyFont="1">
      <alignment horizontal="left" readingOrder="0" shrinkToFit="0" vertical="top" wrapText="1"/>
    </xf>
    <xf borderId="43" fillId="8" fontId="21" numFmtId="0" xfId="0" applyAlignment="1" applyBorder="1" applyFont="1">
      <alignment horizontal="center" shrinkToFit="0" vertical="center" wrapText="1"/>
    </xf>
    <xf borderId="43" fillId="3" fontId="14" numFmtId="0" xfId="0" applyAlignment="1" applyBorder="1" applyFont="1">
      <alignment horizontal="center" shrinkToFit="0" vertical="center" wrapText="1"/>
    </xf>
    <xf borderId="66" fillId="0" fontId="11" numFmtId="0" xfId="0" applyAlignment="1" applyBorder="1" applyFont="1">
      <alignment horizontal="left" readingOrder="0" shrinkToFit="0" vertical="top" wrapText="1"/>
    </xf>
    <xf borderId="40" fillId="3" fontId="11" numFmtId="0" xfId="0" applyAlignment="1" applyBorder="1" applyFont="1">
      <alignment shrinkToFit="0" vertical="center" wrapText="1"/>
    </xf>
    <xf borderId="68" fillId="0" fontId="1" numFmtId="0" xfId="0" applyBorder="1" applyFont="1"/>
    <xf borderId="43" fillId="0" fontId="1" numFmtId="0" xfId="0" applyBorder="1" applyFont="1"/>
    <xf borderId="43" fillId="3" fontId="11" numFmtId="0" xfId="0" applyAlignment="1" applyBorder="1" applyFont="1">
      <alignment horizontal="center" shrinkToFit="0" vertical="center" wrapText="1"/>
    </xf>
    <xf borderId="39" fillId="3" fontId="11" numFmtId="0" xfId="0" applyAlignment="1" applyBorder="1" applyFont="1">
      <alignment horizontal="center" shrinkToFit="0" vertical="center" wrapText="1"/>
    </xf>
    <xf borderId="31" fillId="0" fontId="11" numFmtId="0" xfId="0" applyAlignment="1" applyBorder="1" applyFont="1">
      <alignment horizontal="left" shrinkToFit="0" vertical="top" wrapText="1"/>
    </xf>
    <xf borderId="57" fillId="0" fontId="1" numFmtId="0" xfId="0" applyAlignment="1" applyBorder="1" applyFont="1">
      <alignment horizontal="left" shrinkToFit="0" vertical="top" wrapText="1"/>
    </xf>
    <xf borderId="7" fillId="11" fontId="11" numFmtId="0" xfId="0" applyAlignment="1" applyBorder="1" applyFill="1" applyFont="1">
      <alignment horizontal="left" shrinkToFit="0" vertical="top" wrapText="1"/>
    </xf>
    <xf borderId="43" fillId="3" fontId="11" numFmtId="0" xfId="0" applyAlignment="1" applyBorder="1" applyFont="1">
      <alignment horizontal="left" shrinkToFit="0" vertical="top" wrapText="1"/>
    </xf>
    <xf borderId="40" fillId="4" fontId="11" numFmtId="0" xfId="0" applyAlignment="1" applyBorder="1" applyFont="1">
      <alignment horizontal="left" shrinkToFit="0" vertical="top" wrapText="1"/>
    </xf>
    <xf borderId="40" fillId="4" fontId="11" numFmtId="0" xfId="0" applyAlignment="1" applyBorder="1" applyFont="1">
      <alignment shrinkToFit="0" wrapText="1"/>
    </xf>
    <xf borderId="43" fillId="4" fontId="11" numFmtId="0" xfId="0" applyAlignment="1" applyBorder="1" applyFont="1">
      <alignment shrinkToFit="0" vertical="center" wrapText="1"/>
    </xf>
    <xf borderId="39" fillId="3" fontId="22" numFmtId="0" xfId="0" applyAlignment="1" applyBorder="1" applyFont="1">
      <alignment horizontal="center" shrinkToFit="0" vertical="center" wrapText="1"/>
    </xf>
    <xf borderId="69" fillId="10" fontId="11" numFmtId="9" xfId="0" applyBorder="1" applyFont="1" applyNumberFormat="1"/>
    <xf borderId="70" fillId="10" fontId="11" numFmtId="9" xfId="0" applyBorder="1" applyFont="1" applyNumberFormat="1"/>
    <xf borderId="7" fillId="3" fontId="7" numFmtId="0" xfId="0" applyBorder="1" applyFont="1"/>
    <xf borderId="7" fillId="4" fontId="7" numFmtId="0" xfId="0" applyBorder="1" applyFont="1"/>
    <xf borderId="71" fillId="5" fontId="9" numFmtId="0" xfId="0" applyAlignment="1" applyBorder="1" applyFont="1">
      <alignment horizontal="center" shrinkToFit="0" vertical="center" wrapText="1"/>
    </xf>
    <xf borderId="72" fillId="5" fontId="9" numFmtId="0" xfId="0" applyAlignment="1" applyBorder="1" applyFont="1">
      <alignment horizontal="center" shrinkToFit="0" vertical="center" wrapText="1"/>
    </xf>
    <xf borderId="73" fillId="0" fontId="3" numFmtId="0" xfId="0" applyBorder="1" applyFont="1"/>
    <xf borderId="74" fillId="5" fontId="9" numFmtId="0" xfId="0" applyAlignment="1" applyBorder="1" applyFont="1">
      <alignment horizontal="center" shrinkToFit="0" vertical="center" wrapText="1"/>
    </xf>
    <xf borderId="75" fillId="5" fontId="9" numFmtId="0" xfId="0" applyAlignment="1" applyBorder="1" applyFont="1">
      <alignment horizontal="center" shrinkToFit="0" vertical="center" wrapText="1"/>
    </xf>
    <xf borderId="76" fillId="0" fontId="3" numFmtId="0" xfId="0" applyBorder="1" applyFont="1"/>
    <xf borderId="0" fillId="0" fontId="11" numFmtId="0" xfId="0" applyFont="1"/>
    <xf borderId="77" fillId="0" fontId="3" numFmtId="0" xfId="0" applyBorder="1" applyFont="1"/>
    <xf borderId="78" fillId="0" fontId="3" numFmtId="0" xfId="0" applyBorder="1" applyFont="1"/>
    <xf borderId="79" fillId="0" fontId="3" numFmtId="0" xfId="0" applyBorder="1" applyFont="1"/>
    <xf borderId="80" fillId="0" fontId="3" numFmtId="0" xfId="0" applyBorder="1" applyFont="1"/>
    <xf borderId="81" fillId="0" fontId="3" numFmtId="0" xfId="0" applyBorder="1" applyFont="1"/>
    <xf borderId="82" fillId="0" fontId="3" numFmtId="0" xfId="0" applyBorder="1" applyFont="1"/>
    <xf borderId="83" fillId="0" fontId="10" numFmtId="0" xfId="0" applyAlignment="1" applyBorder="1" applyFont="1">
      <alignment horizontal="left" shrinkToFit="0" vertical="top" wrapText="1"/>
    </xf>
    <xf borderId="83" fillId="0" fontId="11" numFmtId="0" xfId="0" applyAlignment="1" applyBorder="1" applyFont="1">
      <alignment horizontal="left" shrinkToFit="0" vertical="top" wrapText="1"/>
    </xf>
    <xf borderId="43" fillId="0" fontId="11" numFmtId="0" xfId="0" applyAlignment="1" applyBorder="1" applyFont="1">
      <alignment horizontal="center" shrinkToFit="0" vertical="top" wrapText="1"/>
    </xf>
    <xf borderId="43" fillId="0" fontId="11" numFmtId="0" xfId="0" applyAlignment="1" applyBorder="1" applyFont="1">
      <alignment horizontal="left" readingOrder="1" shrinkToFit="0" vertical="top" wrapText="1"/>
    </xf>
    <xf borderId="84" fillId="0" fontId="3" numFmtId="0" xfId="0" applyBorder="1" applyFont="1"/>
    <xf borderId="85" fillId="0" fontId="3" numFmtId="0" xfId="0" applyBorder="1" applyFont="1"/>
    <xf borderId="43" fillId="0" fontId="10" numFmtId="0" xfId="0" applyAlignment="1" applyBorder="1" applyFont="1">
      <alignment horizontal="left" shrinkToFit="0" vertical="top" wrapText="1"/>
    </xf>
    <xf borderId="83" fillId="0" fontId="11" numFmtId="0" xfId="0" applyAlignment="1" applyBorder="1" applyFont="1">
      <alignment horizontal="center" shrinkToFit="0" vertical="top" wrapText="1"/>
    </xf>
    <xf borderId="0" fillId="0" fontId="11" numFmtId="0" xfId="0" applyAlignment="1" applyFont="1">
      <alignment horizontal="left" shrinkToFit="0" vertical="top" wrapText="1"/>
    </xf>
  </cellXfs>
  <cellStyles count="1">
    <cellStyle xfId="0" name="Normal" builtinId="0"/>
  </cellStyles>
  <dxfs count="3">
    <dxf>
      <font/>
      <fill>
        <patternFill patternType="solid">
          <fgColor rgb="FFFF0000"/>
          <bgColor rgb="FFFF0000"/>
        </patternFill>
      </fill>
      <border/>
    </dxf>
    <dxf>
      <font/>
      <fill>
        <patternFill patternType="solid">
          <fgColor rgb="FFFFFF00"/>
          <bgColor rgb="FFFFFF00"/>
        </patternFill>
      </fill>
      <border/>
    </dxf>
    <dxf>
      <font/>
      <fill>
        <patternFill patternType="solid">
          <fgColor rgb="FF00FF00"/>
          <bgColor rgb="FF00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2105025" cy="4857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0</xdr:rowOff>
    </xdr:from>
    <xdr:ext cx="1638300" cy="3810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63"/>
    <col customWidth="1" min="2" max="2" width="27.63"/>
    <col customWidth="1" min="3" max="3" width="34.63"/>
    <col customWidth="1" min="4" max="4" width="42.63"/>
    <col customWidth="1" min="5" max="5" width="14.63"/>
    <col customWidth="1" min="6" max="6" width="23.63"/>
    <col customWidth="1" min="7" max="7" width="1.63"/>
    <col customWidth="1" min="8" max="23" width="10.63"/>
  </cols>
  <sheetData>
    <row r="1" ht="12.75" customHeight="1">
      <c r="A1" s="1"/>
      <c r="B1" s="2"/>
      <c r="C1" s="3"/>
      <c r="D1" s="3"/>
      <c r="E1" s="3"/>
      <c r="F1" s="3"/>
      <c r="G1" s="4"/>
    </row>
    <row r="2" ht="57.0" customHeight="1">
      <c r="A2" s="5"/>
      <c r="B2" s="6"/>
      <c r="G2" s="7"/>
    </row>
    <row r="3" ht="13.5" customHeight="1">
      <c r="A3" s="5"/>
      <c r="B3" s="8" t="s">
        <v>0</v>
      </c>
      <c r="G3" s="7"/>
    </row>
    <row r="4" ht="12.75" customHeight="1">
      <c r="A4" s="5"/>
      <c r="B4" s="5"/>
      <c r="C4" s="9"/>
      <c r="D4" s="9"/>
      <c r="E4" s="9"/>
      <c r="F4" s="9"/>
      <c r="G4" s="10"/>
    </row>
    <row r="5" ht="15.0" customHeight="1">
      <c r="A5" s="5"/>
      <c r="B5" s="11" t="s">
        <v>1</v>
      </c>
      <c r="C5" s="12"/>
      <c r="D5" s="12"/>
      <c r="E5" s="12"/>
      <c r="F5" s="12"/>
      <c r="G5" s="13"/>
    </row>
    <row r="6" ht="55.5" customHeight="1">
      <c r="A6" s="9"/>
      <c r="B6" s="14" t="s">
        <v>2</v>
      </c>
      <c r="C6" s="3"/>
      <c r="D6" s="3"/>
      <c r="E6" s="3"/>
      <c r="F6" s="3"/>
      <c r="G6" s="15"/>
    </row>
    <row r="7" ht="15.0" customHeight="1">
      <c r="A7" s="9"/>
      <c r="B7" s="16"/>
      <c r="C7" s="17"/>
      <c r="D7" s="17"/>
      <c r="E7" s="17"/>
      <c r="F7" s="17"/>
      <c r="G7" s="18"/>
    </row>
    <row r="8" ht="105.75" customHeight="1">
      <c r="A8" s="5"/>
      <c r="B8" s="19" t="s">
        <v>3</v>
      </c>
      <c r="C8" s="20" t="s">
        <v>4</v>
      </c>
      <c r="G8" s="21"/>
    </row>
    <row r="9" ht="69.0" customHeight="1">
      <c r="A9" s="5"/>
      <c r="B9" s="22"/>
      <c r="C9" s="20" t="s">
        <v>5</v>
      </c>
      <c r="G9" s="21"/>
    </row>
    <row r="10" ht="30.0" customHeight="1">
      <c r="A10" s="9"/>
      <c r="B10" s="22"/>
      <c r="C10" s="23"/>
      <c r="G10" s="21"/>
    </row>
    <row r="11" ht="51.75" customHeight="1">
      <c r="A11" s="24"/>
      <c r="B11" s="25" t="s">
        <v>6</v>
      </c>
      <c r="C11" s="26" t="s">
        <v>7</v>
      </c>
      <c r="D11" s="3"/>
      <c r="E11" s="3"/>
      <c r="F11" s="3"/>
      <c r="G11" s="27"/>
      <c r="H11" s="28"/>
      <c r="I11" s="28"/>
      <c r="J11" s="28"/>
      <c r="K11" s="28"/>
      <c r="L11" s="28"/>
      <c r="M11" s="28"/>
      <c r="N11" s="28"/>
      <c r="O11" s="28"/>
      <c r="P11" s="28"/>
      <c r="Q11" s="28"/>
      <c r="R11" s="28"/>
      <c r="S11" s="28"/>
      <c r="T11" s="28"/>
      <c r="U11" s="28"/>
      <c r="V11" s="28"/>
      <c r="W11" s="28"/>
    </row>
    <row r="12" ht="15.0" customHeight="1">
      <c r="A12" s="5"/>
      <c r="B12" s="22"/>
      <c r="C12" s="29" t="s">
        <v>8</v>
      </c>
      <c r="D12" s="30"/>
      <c r="E12" s="30"/>
      <c r="F12" s="31"/>
      <c r="G12" s="32"/>
    </row>
    <row r="13" ht="15.0" customHeight="1">
      <c r="A13" s="5"/>
      <c r="B13" s="22"/>
      <c r="C13" s="33" t="s">
        <v>9</v>
      </c>
      <c r="D13" s="34"/>
      <c r="E13" s="34"/>
      <c r="F13" s="35"/>
      <c r="G13" s="36"/>
    </row>
    <row r="14" ht="41.25" customHeight="1">
      <c r="A14" s="9"/>
      <c r="B14" s="37" t="s">
        <v>10</v>
      </c>
      <c r="C14" s="38" t="s">
        <v>11</v>
      </c>
      <c r="D14" s="39"/>
      <c r="E14" s="39"/>
      <c r="F14" s="39"/>
      <c r="G14" s="40"/>
    </row>
    <row r="15" ht="12.75" customHeight="1">
      <c r="A15" s="5"/>
      <c r="B15" s="41"/>
      <c r="C15" s="23"/>
      <c r="D15" s="23"/>
      <c r="E15" s="23"/>
      <c r="F15" s="23"/>
      <c r="G15" s="21"/>
    </row>
    <row r="16" ht="15.0" customHeight="1">
      <c r="A16" s="5"/>
      <c r="B16" s="42" t="s">
        <v>12</v>
      </c>
      <c r="C16" s="43"/>
      <c r="D16" s="43"/>
      <c r="E16" s="43"/>
      <c r="F16" s="43"/>
      <c r="G16" s="44"/>
    </row>
    <row r="17" ht="15.0" customHeight="1">
      <c r="A17" s="5"/>
      <c r="B17" s="45" t="s">
        <v>13</v>
      </c>
      <c r="C17" s="17" t="s">
        <v>14</v>
      </c>
      <c r="D17" s="46"/>
      <c r="E17" s="46"/>
      <c r="F17" s="46"/>
      <c r="G17" s="47"/>
    </row>
    <row r="18" ht="15.0" customHeight="1">
      <c r="A18" s="5"/>
      <c r="B18" s="48" t="s">
        <v>15</v>
      </c>
      <c r="C18" s="17" t="s">
        <v>16</v>
      </c>
      <c r="D18" s="46"/>
      <c r="E18" s="46"/>
      <c r="F18" s="46"/>
      <c r="G18" s="18"/>
    </row>
    <row r="19" ht="30.0" customHeight="1">
      <c r="A19" s="5"/>
      <c r="B19" s="48" t="s">
        <v>17</v>
      </c>
      <c r="C19" s="17" t="s">
        <v>18</v>
      </c>
      <c r="D19" s="46"/>
      <c r="E19" s="46"/>
      <c r="F19" s="46"/>
      <c r="G19" s="18"/>
    </row>
    <row r="20" ht="30.0" customHeight="1">
      <c r="A20" s="5"/>
      <c r="B20" s="49" t="s">
        <v>19</v>
      </c>
      <c r="C20" s="50" t="s">
        <v>20</v>
      </c>
      <c r="D20" s="46"/>
      <c r="E20" s="46"/>
      <c r="F20" s="46"/>
      <c r="G20" s="18"/>
    </row>
    <row r="21" ht="30.0" customHeight="1">
      <c r="A21" s="5"/>
      <c r="B21" s="48" t="s">
        <v>21</v>
      </c>
      <c r="C21" s="50" t="s">
        <v>22</v>
      </c>
      <c r="D21" s="46"/>
      <c r="E21" s="46"/>
      <c r="F21" s="46"/>
      <c r="G21" s="18"/>
    </row>
    <row r="22" ht="12.75" customHeight="1">
      <c r="A22" s="5"/>
      <c r="B22" s="41"/>
      <c r="C22" s="23"/>
      <c r="D22" s="23"/>
      <c r="E22" s="23"/>
      <c r="F22" s="23"/>
      <c r="G22" s="21"/>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sheetData>
  <mergeCells count="18">
    <mergeCell ref="B8:B10"/>
    <mergeCell ref="B11:B13"/>
    <mergeCell ref="B1:G1"/>
    <mergeCell ref="B2:G2"/>
    <mergeCell ref="B3:G3"/>
    <mergeCell ref="B6:F6"/>
    <mergeCell ref="C8:F8"/>
    <mergeCell ref="C9:F9"/>
    <mergeCell ref="C10:F10"/>
    <mergeCell ref="C19:F19"/>
    <mergeCell ref="C20:F20"/>
    <mergeCell ref="C21:F21"/>
    <mergeCell ref="C11:F11"/>
    <mergeCell ref="C12:F12"/>
    <mergeCell ref="C13:F13"/>
    <mergeCell ref="C14:F14"/>
    <mergeCell ref="C17:F17"/>
    <mergeCell ref="C18:F18"/>
  </mergeCells>
  <printOptions/>
  <pageMargins bottom="1.0" footer="0.0" header="0.0" left="0.75" right="0.71" top="1.0"/>
  <pageSetup orientation="portrait"/>
  <headerFooter>
    <oddHeader>&amp;CCONFIDENTIAL INFORMATION The information in this report should be protected from inadvertent disclosure.</oddHeader>
    <oddFooter>&amp;CCONFIDENTIAL INFORMATION The information in this report should be protected from inadvertent disclosure.</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1.5"/>
    <col customWidth="1" min="2" max="2" width="15.5"/>
    <col customWidth="1" min="3" max="3" width="46.13"/>
    <col customWidth="1" min="4" max="4" width="11.38"/>
    <col customWidth="1" min="5" max="5" width="16.63"/>
    <col customWidth="1" min="6" max="8" width="8.88"/>
    <col customWidth="1" min="9" max="24" width="10.63"/>
  </cols>
  <sheetData>
    <row r="1" ht="12.75" customHeight="1"/>
    <row r="2" ht="76.5" customHeight="1">
      <c r="A2" s="51"/>
    </row>
    <row r="3" ht="18.75" customHeight="1">
      <c r="A3" s="52" t="s">
        <v>23</v>
      </c>
    </row>
    <row r="4" ht="12.75" customHeight="1"/>
    <row r="5" ht="12.75" customHeight="1">
      <c r="A5" s="53"/>
      <c r="B5" s="54"/>
    </row>
    <row r="6" ht="12.75" customHeight="1"/>
    <row r="7" ht="12.75" customHeight="1">
      <c r="A7" s="55" t="s">
        <v>24</v>
      </c>
      <c r="B7" s="56" t="s">
        <v>25</v>
      </c>
      <c r="C7" s="57"/>
      <c r="D7" s="58"/>
      <c r="E7" s="59"/>
    </row>
    <row r="8" ht="12.75" customHeight="1">
      <c r="A8" s="60"/>
      <c r="B8" s="61"/>
      <c r="C8" s="62"/>
      <c r="D8" s="63" t="s">
        <v>26</v>
      </c>
      <c r="E8" s="64" t="s">
        <v>27</v>
      </c>
    </row>
    <row r="9" ht="12.75" customHeight="1">
      <c r="A9" s="65" t="s">
        <v>28</v>
      </c>
      <c r="B9" s="66" t="s">
        <v>29</v>
      </c>
      <c r="C9" s="67" t="s">
        <v>30</v>
      </c>
      <c r="D9" s="68">
        <f>Assessment!J8</f>
        <v>1</v>
      </c>
      <c r="E9" s="69" t="str">
        <f>IF(D9=100%,"Compliant",IF(AND(1%&lt;D9,D9&lt;100%),"Partial",IF(AND(Assessment!K8="Not Applicable"),"Not Applicable","Non-Compliant")))</f>
        <v>Compliant</v>
      </c>
      <c r="G9" s="9"/>
      <c r="H9" s="9"/>
    </row>
    <row r="10" ht="12.75" customHeight="1">
      <c r="A10" s="70"/>
      <c r="B10" s="71" t="s">
        <v>31</v>
      </c>
      <c r="C10" s="72" t="s">
        <v>32</v>
      </c>
      <c r="D10" s="73">
        <f>Assessment!J10</f>
        <v>0</v>
      </c>
      <c r="E10" s="74" t="str">
        <f>IF(D10=100%,"Compliant",IF(AND(1%&lt;D10,D10&lt;100%),"Partial",IF(AND(Assessment!K10="Not Applicable"),"Not Applicable","Business Process")))</f>
        <v>Business Process</v>
      </c>
      <c r="G10" s="9"/>
      <c r="H10" s="9"/>
    </row>
    <row r="11" ht="12.75" customHeight="1">
      <c r="A11" s="70"/>
      <c r="B11" s="75" t="s">
        <v>33</v>
      </c>
      <c r="C11" s="75" t="s">
        <v>34</v>
      </c>
      <c r="D11" s="73">
        <f>Assessment!J18</f>
        <v>0</v>
      </c>
      <c r="E11" s="74" t="str">
        <f>IF(D11=100%,"Compliant",IF(AND(1%&lt;D11,D11&lt;100%),"Partial",IF(AND(Assessment!K11="Not Applicable"),"Not Applicable","Business Process")))</f>
        <v>Business Process</v>
      </c>
      <c r="G11" s="76"/>
      <c r="H11" s="76"/>
    </row>
    <row r="12" ht="12.75" customHeight="1">
      <c r="A12" s="70"/>
      <c r="B12" s="71" t="s">
        <v>35</v>
      </c>
      <c r="C12" s="71" t="s">
        <v>36</v>
      </c>
      <c r="D12" s="73">
        <f>Assessment!J24</f>
        <v>0</v>
      </c>
      <c r="E12" s="74" t="str">
        <f>IF(D12=100%,"Compliant",IF(AND(1%&lt;D12,D12&lt;100%),"Partial",IF(AND(Assessment!K12="Not Applicable"),"Not Applicable","Business Process")))</f>
        <v>Business Process</v>
      </c>
      <c r="G12" s="9"/>
      <c r="H12" s="9"/>
    </row>
    <row r="13" ht="12.75" customHeight="1">
      <c r="A13" s="70"/>
      <c r="B13" s="75" t="s">
        <v>37</v>
      </c>
      <c r="C13" s="75" t="s">
        <v>38</v>
      </c>
      <c r="D13" s="73">
        <f>Assessment!J37</f>
        <v>1</v>
      </c>
      <c r="E13" s="77" t="str">
        <f>IF(D13=100%,"Compliant",IF(AND(1%&lt;D13,D13&lt;100%),"Partial",IF(AND(Assessment!K37="Not Applicable"),"Not Applicable","Non-Compliant")))</f>
        <v>Compliant</v>
      </c>
    </row>
    <row r="14" ht="12.75" customHeight="1">
      <c r="A14" s="70"/>
      <c r="B14" s="71" t="s">
        <v>39</v>
      </c>
      <c r="C14" s="71" t="s">
        <v>40</v>
      </c>
      <c r="D14" s="73">
        <f>Assessment!J42</f>
        <v>1</v>
      </c>
      <c r="E14" s="77" t="str">
        <f>IF(D14=100%,"Compliant",IF(AND(1%&lt;D14,D14&lt;100%),"Partial",IF(AND(Assessment!K42="Not Applicable"),"Not Applicable","Non-Compliant")))</f>
        <v>Compliant</v>
      </c>
    </row>
    <row r="15" ht="12.75" customHeight="1">
      <c r="A15" s="70"/>
      <c r="B15" s="75" t="s">
        <v>41</v>
      </c>
      <c r="C15" s="75" t="s">
        <v>42</v>
      </c>
      <c r="D15" s="73">
        <f>Assessment!J55</f>
        <v>1</v>
      </c>
      <c r="E15" s="77" t="str">
        <f>IF(D15=100%,"Compliant",IF(AND(1%&lt;D15,D15&lt;100%),"Partial",IF(AND(Assessment!K55="Not Applicable"),"Not Applicable","Non-Compliant")))</f>
        <v>Compliant</v>
      </c>
    </row>
    <row r="16" ht="12.75" customHeight="1">
      <c r="A16" s="70"/>
      <c r="B16" s="75" t="s">
        <v>43</v>
      </c>
      <c r="C16" s="75" t="s">
        <v>44</v>
      </c>
      <c r="D16" s="73">
        <f>Assessment!J58</f>
        <v>0</v>
      </c>
      <c r="E16" s="74" t="str">
        <f>IF(D16=100%,"Compliant",IF(AND(1%&lt;D16,D16&lt;100%),"Partial",IF(AND(Assessment!K16="Not Applicable"),"Not Applicable","Business Process")))</f>
        <v>Business Process</v>
      </c>
    </row>
    <row r="17" ht="12.75" customHeight="1">
      <c r="A17" s="78"/>
      <c r="B17" s="79" t="s">
        <v>45</v>
      </c>
      <c r="C17" s="80" t="s">
        <v>46</v>
      </c>
      <c r="D17" s="81">
        <f>Assessment!J61</f>
        <v>0</v>
      </c>
      <c r="E17" s="74" t="str">
        <f>IF(D17=100%,"Compliant",IF(AND(1%&lt;D17,D17&lt;100%),"Partial",IF(AND(Assessment!K17="Not Applicable"),"Not Applicable","Business Process")))</f>
        <v>Business Process</v>
      </c>
    </row>
    <row r="18" ht="12.75" customHeight="1">
      <c r="A18" s="65" t="s">
        <v>47</v>
      </c>
      <c r="B18" s="71" t="s">
        <v>48</v>
      </c>
      <c r="C18" s="71" t="s">
        <v>49</v>
      </c>
      <c r="D18" s="68">
        <f>Assessment!J69</f>
        <v>0</v>
      </c>
      <c r="E18" s="74" t="str">
        <f>IF(D18=100%,"Compliant",IF(AND(1%&lt;D18,D18&lt;100%),"Partial",IF(AND(Assessment!K18="Not Applicable"),"Not Applicable","Business Process")))</f>
        <v>Business Process</v>
      </c>
    </row>
    <row r="19" ht="12.75" customHeight="1">
      <c r="A19" s="70"/>
      <c r="B19" s="82" t="s">
        <v>50</v>
      </c>
      <c r="C19" s="83" t="s">
        <v>51</v>
      </c>
      <c r="D19" s="73">
        <f>Assessment!J71</f>
        <v>0</v>
      </c>
      <c r="E19" s="74" t="str">
        <f>IF(D19=100%,"Compliant",IF(AND(1%&lt;D19,D19&lt;100%),"Partial",IF(AND(Assessment!K19="Not Applicable"),"Not Applicable","Business Process")))</f>
        <v>Business Process</v>
      </c>
    </row>
    <row r="20" ht="12.75" customHeight="1">
      <c r="A20" s="70"/>
      <c r="B20" s="84" t="s">
        <v>52</v>
      </c>
      <c r="C20" s="85" t="s">
        <v>53</v>
      </c>
      <c r="D20" s="73">
        <f>Assessment!J74</f>
        <v>0</v>
      </c>
      <c r="E20" s="74" t="str">
        <f>IF(D20=100%,"Compliant",IF(AND(1%&lt;D20,D20&lt;100%),"Partial",IF(AND(Assessment!K20="Not Applicable"),"Not Applicable","Business Process")))</f>
        <v>Business Process</v>
      </c>
    </row>
    <row r="21" ht="12.75" customHeight="1">
      <c r="A21" s="78"/>
      <c r="B21" s="79" t="s">
        <v>54</v>
      </c>
      <c r="C21" s="80" t="s">
        <v>55</v>
      </c>
      <c r="D21" s="81">
        <f>Assessment!J79</f>
        <v>1</v>
      </c>
      <c r="E21" s="86" t="str">
        <f>IF(D21=100%,"Compliant",IF(AND(1%&lt;D21,D21&lt;100%),"Partial",IF(AND(Assessment!K79="Not Applicable"),"Not Applicable","Non-Compliant")))</f>
        <v>Compliant</v>
      </c>
    </row>
    <row r="22" ht="12.75" customHeight="1">
      <c r="A22" s="65" t="s">
        <v>56</v>
      </c>
      <c r="B22" s="84" t="s">
        <v>57</v>
      </c>
      <c r="C22" s="85" t="s">
        <v>58</v>
      </c>
      <c r="D22" s="87">
        <f>Assessment!J89</f>
        <v>0</v>
      </c>
      <c r="E22" s="74" t="str">
        <f>IF(D22=100%,"Compliant",IF(AND(1%&lt;D22,D22&lt;100%),"Partial",IF(AND(Assessment!K22="Not Applicable"),"Not Applicable","Business Process")))</f>
        <v>Business Process</v>
      </c>
    </row>
    <row r="23" ht="12.75" customHeight="1">
      <c r="A23" s="70"/>
      <c r="B23" s="82" t="s">
        <v>59</v>
      </c>
      <c r="C23" s="83" t="s">
        <v>60</v>
      </c>
      <c r="D23" s="73">
        <f>Assessment!J93</f>
        <v>1</v>
      </c>
      <c r="E23" s="77" t="str">
        <f>IF(D23=100%,"Compliant",IF(AND(1%&lt;D23,D23&lt;100%),"Partial",IF(AND(Assessment!K93="Not Applicable"),"Not Applicable","Non-Compliant")))</f>
        <v>Compliant</v>
      </c>
    </row>
    <row r="24" ht="12.75" customHeight="1">
      <c r="A24" s="70"/>
      <c r="B24" s="82" t="s">
        <v>61</v>
      </c>
      <c r="C24" s="83" t="s">
        <v>62</v>
      </c>
      <c r="D24" s="73">
        <f>Assessment!J95</f>
        <v>0</v>
      </c>
      <c r="E24" s="74" t="str">
        <f>IF(D24=100%,"Compliant",IF(AND(1%&lt;D24,D24&lt;100%),"Partial",IF(AND(Assessment!K24="Not Applicable"),"Not Applicable","Business Process")))</f>
        <v>Business Process</v>
      </c>
    </row>
    <row r="25" ht="12.75" customHeight="1">
      <c r="A25" s="70"/>
      <c r="B25" s="82" t="s">
        <v>63</v>
      </c>
      <c r="C25" s="83" t="s">
        <v>64</v>
      </c>
      <c r="D25" s="73">
        <f>Assessment!J97</f>
        <v>0</v>
      </c>
      <c r="E25" s="74" t="str">
        <f>IF(D25=100%,"Compliant",IF(AND(1%&lt;D25,D25&lt;100%),"Partial",IF(AND(Assessment!K25="Not Applicable"),"Not Applicable","Business Process")))</f>
        <v>Business Process</v>
      </c>
    </row>
    <row r="26" ht="12.75" customHeight="1">
      <c r="A26" s="78"/>
      <c r="B26" s="79" t="s">
        <v>65</v>
      </c>
      <c r="C26" s="80" t="s">
        <v>66</v>
      </c>
      <c r="D26" s="88">
        <f>Assessment!J102</f>
        <v>0</v>
      </c>
      <c r="E26" s="74" t="str">
        <f>IF(D26=100%,"Compliant",IF(AND(1%&lt;D26,D26&lt;100%),"Partial",IF(AND(Assessment!K26="Not Applicable"),"Not Applicable","Business Process")))</f>
        <v>Business Process</v>
      </c>
    </row>
    <row r="27" ht="12.75" customHeight="1">
      <c r="A27" s="65" t="s">
        <v>67</v>
      </c>
      <c r="B27" s="84" t="s">
        <v>68</v>
      </c>
      <c r="C27" s="85" t="s">
        <v>46</v>
      </c>
      <c r="D27" s="87">
        <f>Assessment!J106</f>
        <v>0</v>
      </c>
      <c r="E27" s="74" t="str">
        <f>IF(D27=100%,"Compliant",IF(AND(1%&lt;D27,D27&lt;100%),"Partial",IF(AND(Assessment!K27="Not Applicable"),"Not Applicable","Business Process")))</f>
        <v>Business Process</v>
      </c>
    </row>
    <row r="28" ht="12.75" customHeight="1">
      <c r="A28" s="78"/>
      <c r="B28" s="79" t="s">
        <v>69</v>
      </c>
      <c r="C28" s="80" t="s">
        <v>70</v>
      </c>
      <c r="D28" s="81">
        <f>Assessment!J108</f>
        <v>0</v>
      </c>
      <c r="E28" s="74" t="str">
        <f>IF(D28=100%,"Compliant",IF(AND(1%&lt;D28,D28&lt;100%),"Partial",IF(AND(Assessment!K28="Not Applicable"),"Not Applicable","Business Process")))</f>
        <v>Business Process</v>
      </c>
    </row>
    <row r="29" ht="12.75" customHeight="1">
      <c r="A29" s="65" t="s">
        <v>71</v>
      </c>
      <c r="B29" s="84" t="s">
        <v>72</v>
      </c>
      <c r="C29" s="85" t="s">
        <v>73</v>
      </c>
      <c r="D29" s="87">
        <f>Assessment!J111</f>
        <v>0</v>
      </c>
      <c r="E29" s="74" t="str">
        <f>IF(D29=100%,"Compliant",IF(AND(1%&lt;D29,D29&lt;100%),"Partial",IF(AND(Assessment!K29="Not Applicable"),"Not Applicable","Business Process")))</f>
        <v>Business Process</v>
      </c>
    </row>
    <row r="30" ht="12.75" customHeight="1">
      <c r="A30" s="78"/>
      <c r="B30" s="89" t="s">
        <v>74</v>
      </c>
      <c r="C30" s="89" t="s">
        <v>75</v>
      </c>
      <c r="D30" s="81">
        <f>Assessment!J115</f>
        <v>0</v>
      </c>
      <c r="E30" s="74" t="str">
        <f>IF(D30=100%,"Compliant",IF(AND(1%&lt;D30,D30&lt;100%),"Partial",IF(AND(Assessment!K30="Not Applicable"),"Not Applicable","Business Process")))</f>
        <v>Business Process</v>
      </c>
    </row>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0">
    <mergeCell ref="A22:A26"/>
    <mergeCell ref="A27:A28"/>
    <mergeCell ref="A29:A30"/>
    <mergeCell ref="A2:E2"/>
    <mergeCell ref="A3:E3"/>
    <mergeCell ref="A7:A8"/>
    <mergeCell ref="B7:C8"/>
    <mergeCell ref="D7:E7"/>
    <mergeCell ref="A9:A17"/>
    <mergeCell ref="A18:A21"/>
  </mergeCells>
  <conditionalFormatting sqref="D9:D21 E9:E30 D26">
    <cfRule type="cellIs" dxfId="0" priority="1" stopIfTrue="1" operator="equal">
      <formula>"Non-Compliant"</formula>
    </cfRule>
  </conditionalFormatting>
  <conditionalFormatting sqref="D9:D21 E9:E30 D26">
    <cfRule type="cellIs" dxfId="1" priority="2" stopIfTrue="1" operator="equal">
      <formula>"Partial"</formula>
    </cfRule>
  </conditionalFormatting>
  <conditionalFormatting sqref="D9:D21 E9:E30 D26">
    <cfRule type="cellIs" dxfId="2" priority="3" stopIfTrue="1" operator="equal">
      <formula>"Compliant"</formula>
    </cfRule>
  </conditionalFormatting>
  <printOptions/>
  <pageMargins bottom="1.0" footer="0.0" header="0.0" left="0.75" right="0.75" top="1.0"/>
  <pageSetup orientation="landscape"/>
  <headerFooter>
    <oddHeader>&amp;CCONFIDENTIAL INFORMATION The information in this report should be protected from inadvertent disclosure.</oddHeader>
    <oddFooter>&amp;L&amp;D&amp;CCONFIDENTIAL INFORMATION The information in this report should be protected from inadvertent disclosure.&amp;RPage &amp;P of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3.63"/>
    <col customWidth="1" min="2" max="2" width="13.38"/>
    <col customWidth="1" min="3" max="3" width="12.63"/>
    <col customWidth="1" min="4" max="4" width="14.63"/>
    <col customWidth="1" min="5" max="5" width="35.63"/>
    <col customWidth="1" min="6" max="6" width="38.63"/>
    <col customWidth="1" min="7" max="8" width="5.63"/>
    <col customWidth="1" min="9" max="10" width="6.63"/>
    <col customWidth="1" min="11" max="11" width="12.63"/>
    <col customWidth="1" min="12" max="12" width="45.63"/>
    <col customWidth="1" min="13" max="13" width="17.5"/>
    <col customWidth="1" min="14" max="14" width="9.13"/>
    <col customWidth="1" hidden="1" min="15" max="16" width="9.13"/>
    <col customWidth="1" min="17" max="62" width="9.13"/>
  </cols>
  <sheetData>
    <row r="1" ht="12.75" customHeight="1">
      <c r="A1" s="90" t="s">
        <v>76</v>
      </c>
      <c r="D1" s="91" t="str">
        <f>#REF!</f>
        <v>#REF!</v>
      </c>
      <c r="M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row>
    <row r="2" ht="12.75" customHeight="1">
      <c r="D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row>
    <row r="3" ht="12.75" customHeight="1">
      <c r="A3" s="92" t="s">
        <v>77</v>
      </c>
      <c r="B3" s="93" t="s">
        <v>24</v>
      </c>
      <c r="C3" s="94" t="s">
        <v>78</v>
      </c>
      <c r="D3" s="94" t="s">
        <v>79</v>
      </c>
      <c r="E3" s="94" t="s">
        <v>80</v>
      </c>
      <c r="F3" s="94" t="s">
        <v>81</v>
      </c>
      <c r="G3" s="95" t="s">
        <v>82</v>
      </c>
      <c r="H3" s="95" t="s">
        <v>83</v>
      </c>
      <c r="I3" s="96" t="s">
        <v>84</v>
      </c>
      <c r="J3" s="97" t="s">
        <v>85</v>
      </c>
      <c r="K3" s="94" t="s">
        <v>86</v>
      </c>
      <c r="L3" s="98" t="s">
        <v>87</v>
      </c>
      <c r="M3" s="99" t="s">
        <v>88</v>
      </c>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row>
    <row r="4" ht="12.75" customHeight="1">
      <c r="A4" s="100">
        <v>1.0</v>
      </c>
      <c r="B4" s="101" t="s">
        <v>89</v>
      </c>
      <c r="C4" s="102" t="s">
        <v>90</v>
      </c>
      <c r="D4" s="103" t="s">
        <v>91</v>
      </c>
      <c r="E4" s="104" t="s">
        <v>92</v>
      </c>
      <c r="F4" s="104" t="s">
        <v>93</v>
      </c>
      <c r="G4" s="105" t="s">
        <v>94</v>
      </c>
      <c r="H4" s="105" t="s">
        <v>94</v>
      </c>
      <c r="I4" s="106">
        <f t="shared" ref="I4:I115" si="1">SUM(G4:H4)</f>
        <v>0</v>
      </c>
      <c r="J4" s="107">
        <f t="shared" ref="J4:J115" si="2">I4/O4</f>
        <v>0</v>
      </c>
      <c r="K4" s="108" t="str">
        <f t="shared" ref="K4:K7" si="3">IF(J4=100%,"Compliant",IF(AND(1%&lt;J4,J4&lt;100%),"Partial",IF(AND(G4="N/A",H4="N/A"),"Not Applicable","Non-Compliant")))</f>
        <v>Not Applicable</v>
      </c>
      <c r="L4" s="109"/>
      <c r="M4" s="110"/>
      <c r="N4" s="9"/>
      <c r="O4" s="111">
        <f t="shared" ref="O4:O115" si="4">IF(P4=0,1,P4)</f>
        <v>1</v>
      </c>
      <c r="P4" s="111">
        <f t="shared" ref="P4:P7" si="5">(IF(G4&lt;&gt;"N/A",2)+IF(H4&lt;&gt;"N/A",2))</f>
        <v>0</v>
      </c>
      <c r="Q4" s="9"/>
      <c r="R4" s="9"/>
      <c r="S4" s="9"/>
      <c r="T4" s="9"/>
      <c r="U4" s="9"/>
      <c r="V4" s="9"/>
      <c r="W4" s="9"/>
      <c r="X4" s="9"/>
      <c r="Y4" s="9"/>
      <c r="Z4" s="9"/>
      <c r="AA4" s="9"/>
      <c r="AB4" s="9"/>
      <c r="AC4" s="9"/>
      <c r="AD4" s="9"/>
      <c r="AE4" s="9"/>
      <c r="AF4" s="9"/>
      <c r="AG4" s="9"/>
      <c r="AH4" s="9"/>
      <c r="AI4" s="9"/>
      <c r="AJ4" s="9"/>
      <c r="AK4" s="9"/>
      <c r="AL4" s="9"/>
      <c r="AM4" s="9"/>
      <c r="AN4" s="9"/>
      <c r="AO4" s="9"/>
      <c r="AP4" s="9">
        <v>0.0</v>
      </c>
      <c r="AQ4" s="9"/>
      <c r="AR4" s="9"/>
      <c r="AS4" s="9"/>
      <c r="AT4" s="9"/>
      <c r="AU4" s="9"/>
      <c r="AV4" s="9"/>
      <c r="AW4" s="9"/>
      <c r="AX4" s="9"/>
      <c r="AY4" s="9"/>
      <c r="AZ4" s="9"/>
      <c r="BA4" s="9"/>
      <c r="BB4" s="9"/>
      <c r="BC4" s="9"/>
      <c r="BD4" s="9"/>
      <c r="BE4" s="9"/>
      <c r="BF4" s="9"/>
      <c r="BG4" s="9"/>
      <c r="BH4" s="9"/>
      <c r="BI4" s="9"/>
      <c r="BJ4" s="9"/>
    </row>
    <row r="5" ht="12.75" customHeight="1">
      <c r="A5" s="112">
        <v>2.0</v>
      </c>
      <c r="B5" s="113" t="s">
        <v>89</v>
      </c>
      <c r="C5" s="114" t="s">
        <v>90</v>
      </c>
      <c r="D5" s="115" t="s">
        <v>95</v>
      </c>
      <c r="E5" s="116" t="s">
        <v>96</v>
      </c>
      <c r="F5" s="116" t="s">
        <v>97</v>
      </c>
      <c r="G5" s="105" t="s">
        <v>94</v>
      </c>
      <c r="H5" s="105" t="s">
        <v>94</v>
      </c>
      <c r="I5" s="117">
        <f t="shared" si="1"/>
        <v>0</v>
      </c>
      <c r="J5" s="107">
        <f t="shared" si="2"/>
        <v>0</v>
      </c>
      <c r="K5" s="118" t="str">
        <f t="shared" si="3"/>
        <v>Not Applicable</v>
      </c>
      <c r="L5" s="119"/>
      <c r="M5" s="110"/>
      <c r="N5" s="9"/>
      <c r="O5" s="111">
        <f t="shared" si="4"/>
        <v>1</v>
      </c>
      <c r="P5" s="111">
        <f t="shared" si="5"/>
        <v>0</v>
      </c>
      <c r="Q5" s="9"/>
      <c r="R5" s="9"/>
      <c r="S5" s="9"/>
      <c r="T5" s="9"/>
      <c r="U5" s="9"/>
      <c r="V5" s="9"/>
      <c r="W5" s="9"/>
      <c r="X5" s="9"/>
      <c r="Y5" s="9"/>
      <c r="Z5" s="9"/>
      <c r="AA5" s="9"/>
      <c r="AB5" s="9"/>
      <c r="AC5" s="9"/>
      <c r="AD5" s="9"/>
      <c r="AE5" s="9"/>
      <c r="AF5" s="9"/>
      <c r="AG5" s="9"/>
      <c r="AH5" s="9"/>
      <c r="AI5" s="9"/>
      <c r="AJ5" s="9"/>
      <c r="AK5" s="9"/>
      <c r="AL5" s="9"/>
      <c r="AM5" s="9"/>
      <c r="AN5" s="9"/>
      <c r="AO5" s="9"/>
      <c r="AP5" s="9">
        <v>1.0</v>
      </c>
      <c r="AQ5" s="9"/>
      <c r="AR5" s="9"/>
      <c r="AS5" s="9"/>
      <c r="AT5" s="9"/>
      <c r="AU5" s="9"/>
      <c r="AV5" s="9"/>
      <c r="AW5" s="9"/>
      <c r="AX5" s="9"/>
      <c r="AY5" s="9"/>
      <c r="AZ5" s="9"/>
      <c r="BA5" s="9"/>
      <c r="BB5" s="9"/>
      <c r="BC5" s="9"/>
      <c r="BD5" s="9"/>
      <c r="BE5" s="9"/>
      <c r="BF5" s="9"/>
      <c r="BG5" s="9"/>
      <c r="BH5" s="9"/>
      <c r="BI5" s="9"/>
      <c r="BJ5" s="9"/>
    </row>
    <row r="6" ht="12.75" customHeight="1">
      <c r="A6" s="112">
        <v>3.0</v>
      </c>
      <c r="B6" s="113" t="s">
        <v>89</v>
      </c>
      <c r="C6" s="114" t="s">
        <v>90</v>
      </c>
      <c r="D6" s="120" t="s">
        <v>98</v>
      </c>
      <c r="E6" s="116" t="s">
        <v>99</v>
      </c>
      <c r="F6" s="116" t="s">
        <v>100</v>
      </c>
      <c r="G6" s="105" t="s">
        <v>94</v>
      </c>
      <c r="H6" s="105" t="s">
        <v>94</v>
      </c>
      <c r="I6" s="117">
        <f t="shared" si="1"/>
        <v>0</v>
      </c>
      <c r="J6" s="107">
        <f t="shared" si="2"/>
        <v>0</v>
      </c>
      <c r="K6" s="118" t="str">
        <f t="shared" si="3"/>
        <v>Not Applicable</v>
      </c>
      <c r="L6" s="121"/>
      <c r="M6" s="110"/>
      <c r="N6" s="9"/>
      <c r="O6" s="111">
        <f t="shared" si="4"/>
        <v>1</v>
      </c>
      <c r="P6" s="111">
        <f t="shared" si="5"/>
        <v>0</v>
      </c>
      <c r="Q6" s="9"/>
      <c r="R6" s="9"/>
      <c r="S6" s="9"/>
      <c r="T6" s="9"/>
      <c r="U6" s="9"/>
      <c r="V6" s="9"/>
      <c r="W6" s="9"/>
      <c r="X6" s="9"/>
      <c r="Y6" s="9"/>
      <c r="Z6" s="9"/>
      <c r="AA6" s="9"/>
      <c r="AB6" s="9"/>
      <c r="AC6" s="9"/>
      <c r="AD6" s="9"/>
      <c r="AE6" s="9"/>
      <c r="AF6" s="9"/>
      <c r="AG6" s="9"/>
      <c r="AH6" s="9"/>
      <c r="AI6" s="9"/>
      <c r="AJ6" s="9"/>
      <c r="AK6" s="9"/>
      <c r="AL6" s="9"/>
      <c r="AM6" s="9"/>
      <c r="AN6" s="9"/>
      <c r="AO6" s="9"/>
      <c r="AP6" s="9">
        <v>2.0</v>
      </c>
      <c r="AQ6" s="9"/>
      <c r="AR6" s="9"/>
      <c r="AS6" s="9"/>
      <c r="AT6" s="9"/>
      <c r="AU6" s="9"/>
      <c r="AV6" s="9"/>
      <c r="AW6" s="9"/>
      <c r="AX6" s="9"/>
      <c r="AY6" s="9"/>
      <c r="AZ6" s="9"/>
      <c r="BA6" s="9"/>
      <c r="BB6" s="9"/>
      <c r="BC6" s="9"/>
      <c r="BD6" s="9"/>
      <c r="BE6" s="9"/>
      <c r="BF6" s="9"/>
      <c r="BG6" s="9"/>
      <c r="BH6" s="9"/>
      <c r="BI6" s="9"/>
      <c r="BJ6" s="9"/>
    </row>
    <row r="7" ht="12.75" customHeight="1">
      <c r="A7" s="112">
        <v>4.0</v>
      </c>
      <c r="B7" s="113" t="s">
        <v>89</v>
      </c>
      <c r="C7" s="114" t="s">
        <v>90</v>
      </c>
      <c r="D7" s="115" t="s">
        <v>101</v>
      </c>
      <c r="E7" s="116" t="s">
        <v>102</v>
      </c>
      <c r="F7" s="116" t="s">
        <v>103</v>
      </c>
      <c r="G7" s="122">
        <v>2.0</v>
      </c>
      <c r="H7" s="122">
        <v>2.0</v>
      </c>
      <c r="I7" s="117">
        <f t="shared" si="1"/>
        <v>4</v>
      </c>
      <c r="J7" s="107">
        <f t="shared" si="2"/>
        <v>1</v>
      </c>
      <c r="K7" s="118" t="str">
        <f t="shared" si="3"/>
        <v>Compliant</v>
      </c>
      <c r="L7" s="121" t="s">
        <v>104</v>
      </c>
      <c r="M7" s="110"/>
      <c r="N7" s="9"/>
      <c r="O7" s="111">
        <f t="shared" si="4"/>
        <v>4</v>
      </c>
      <c r="P7" s="111">
        <f t="shared" si="5"/>
        <v>4</v>
      </c>
      <c r="Q7" s="9"/>
      <c r="R7" s="9"/>
      <c r="S7" s="9"/>
      <c r="T7" s="9"/>
      <c r="U7" s="9"/>
      <c r="V7" s="9"/>
      <c r="W7" s="9"/>
      <c r="X7" s="9"/>
      <c r="Y7" s="9"/>
      <c r="Z7" s="9"/>
      <c r="AA7" s="9"/>
      <c r="AB7" s="9"/>
      <c r="AC7" s="9"/>
      <c r="AD7" s="9"/>
      <c r="AE7" s="9"/>
      <c r="AF7" s="9"/>
      <c r="AG7" s="9"/>
      <c r="AH7" s="9"/>
      <c r="AI7" s="9"/>
      <c r="AJ7" s="9"/>
      <c r="AK7" s="9"/>
      <c r="AL7" s="9"/>
      <c r="AM7" s="9"/>
      <c r="AN7" s="9"/>
      <c r="AO7" s="9"/>
      <c r="AP7" s="9" t="s">
        <v>94</v>
      </c>
      <c r="AQ7" s="9"/>
      <c r="AR7" s="9"/>
      <c r="AS7" s="9"/>
      <c r="AT7" s="9"/>
      <c r="AU7" s="9"/>
      <c r="AV7" s="9"/>
      <c r="AW7" s="9"/>
      <c r="AX7" s="9"/>
      <c r="AY7" s="9"/>
      <c r="AZ7" s="9"/>
      <c r="BA7" s="9"/>
      <c r="BB7" s="9"/>
      <c r="BC7" s="9"/>
      <c r="BD7" s="9"/>
      <c r="BE7" s="9"/>
      <c r="BF7" s="9"/>
      <c r="BG7" s="9"/>
      <c r="BH7" s="9"/>
      <c r="BI7" s="9"/>
      <c r="BJ7" s="9"/>
    </row>
    <row r="8" ht="12.75" customHeight="1">
      <c r="A8" s="123" t="s">
        <v>105</v>
      </c>
      <c r="B8" s="124"/>
      <c r="C8" s="124"/>
      <c r="D8" s="124"/>
      <c r="E8" s="124"/>
      <c r="F8" s="125"/>
      <c r="G8" s="126">
        <f t="shared" ref="G8:H8" si="6">SUM(G4:G7)</f>
        <v>2</v>
      </c>
      <c r="H8" s="126">
        <f t="shared" si="6"/>
        <v>2</v>
      </c>
      <c r="I8" s="126">
        <f t="shared" si="1"/>
        <v>4</v>
      </c>
      <c r="J8" s="127">
        <f t="shared" si="2"/>
        <v>1</v>
      </c>
      <c r="K8" s="128" t="str">
        <f>IF(J8=100%,"Compliant",IF(AND(1%&lt;J8,J8&lt;100%),"Partial",IF(AND(K4="Not Applicable",K5="Not Applicable",K6="Not Applicable",K7="Not Applicable"),"Not Applicable","Non-Compliant")))</f>
        <v>Compliant</v>
      </c>
      <c r="L8" s="129"/>
      <c r="M8" s="130"/>
      <c r="N8" s="9"/>
      <c r="O8" s="111">
        <f t="shared" si="4"/>
        <v>4</v>
      </c>
      <c r="P8" s="111">
        <f>(IF(G4&lt;&gt;"N/A",2)+IF(H4&lt;&gt;"N/A",2)+IF(G5&lt;&gt;"N/A",2)+IF(H5&lt;&gt;"N/A",2)+IF(G6&lt;&gt;"N/A",2)+IF(H6&lt;&gt;"N/A",2)+IF(G7&lt;&gt;"N/A",2)+IF(H7&lt;&gt;"N/A",2))</f>
        <v>4</v>
      </c>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row>
    <row r="9" ht="12.75" customHeight="1">
      <c r="A9" s="131">
        <v>5.0</v>
      </c>
      <c r="B9" s="132" t="s">
        <v>89</v>
      </c>
      <c r="C9" s="133" t="s">
        <v>106</v>
      </c>
      <c r="D9" s="134" t="s">
        <v>107</v>
      </c>
      <c r="E9" s="135" t="s">
        <v>108</v>
      </c>
      <c r="F9" s="135" t="s">
        <v>109</v>
      </c>
      <c r="G9" s="105" t="s">
        <v>94</v>
      </c>
      <c r="H9" s="105" t="s">
        <v>94</v>
      </c>
      <c r="I9" s="136">
        <f t="shared" si="1"/>
        <v>0</v>
      </c>
      <c r="J9" s="107">
        <f t="shared" si="2"/>
        <v>0</v>
      </c>
      <c r="K9" s="137" t="str">
        <f>IF(J9=100%,"Compliant",IF(AND(1%&lt;J9,J9&lt;100%),"Partial",IF(AND(G9="N/A",H9="N/A"),"Not Applicable","Non-Compliant")))</f>
        <v>Not Applicable</v>
      </c>
      <c r="L9" s="138"/>
      <c r="M9" s="139"/>
      <c r="N9" s="9"/>
      <c r="O9" s="111">
        <f t="shared" si="4"/>
        <v>1</v>
      </c>
      <c r="P9" s="111">
        <f>(IF(G9&lt;&gt;"N/A",2)+IF(H9&lt;&gt;"N/A",2))</f>
        <v>0</v>
      </c>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row>
    <row r="10" ht="12.75" customHeight="1">
      <c r="A10" s="123" t="s">
        <v>110</v>
      </c>
      <c r="B10" s="124"/>
      <c r="C10" s="124"/>
      <c r="D10" s="124"/>
      <c r="E10" s="124"/>
      <c r="F10" s="125"/>
      <c r="G10" s="126">
        <f t="shared" ref="G10:H10" si="7">SUM(G9)</f>
        <v>0</v>
      </c>
      <c r="H10" s="126">
        <f t="shared" si="7"/>
        <v>0</v>
      </c>
      <c r="I10" s="126">
        <f t="shared" si="1"/>
        <v>0</v>
      </c>
      <c r="J10" s="127">
        <f t="shared" si="2"/>
        <v>0</v>
      </c>
      <c r="K10" s="140" t="s">
        <v>19</v>
      </c>
      <c r="L10" s="129"/>
      <c r="M10" s="130"/>
      <c r="N10" s="9"/>
      <c r="O10" s="111">
        <f t="shared" si="4"/>
        <v>1</v>
      </c>
      <c r="P10" s="111">
        <f>(IF(G9&lt;&gt;"N/A",2)+IF(H9&lt;&gt;"N/A",2))</f>
        <v>0</v>
      </c>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row>
    <row r="11" ht="12.75" customHeight="1">
      <c r="A11" s="131">
        <v>6.0</v>
      </c>
      <c r="B11" s="132" t="s">
        <v>89</v>
      </c>
      <c r="C11" s="133" t="s">
        <v>111</v>
      </c>
      <c r="D11" s="141" t="s">
        <v>112</v>
      </c>
      <c r="E11" s="142" t="s">
        <v>113</v>
      </c>
      <c r="F11" s="142" t="s">
        <v>114</v>
      </c>
      <c r="G11" s="105" t="s">
        <v>94</v>
      </c>
      <c r="H11" s="105" t="s">
        <v>94</v>
      </c>
      <c r="I11" s="143">
        <f t="shared" si="1"/>
        <v>0</v>
      </c>
      <c r="J11" s="144">
        <f t="shared" si="2"/>
        <v>0</v>
      </c>
      <c r="K11" s="140" t="s">
        <v>19</v>
      </c>
      <c r="L11" s="138"/>
      <c r="M11" s="139"/>
      <c r="N11" s="9"/>
      <c r="O11" s="111">
        <f t="shared" si="4"/>
        <v>1</v>
      </c>
      <c r="P11" s="111">
        <f t="shared" ref="P11:P17" si="8">(IF(G11&lt;&gt;"N/A",2)+IF(H11&lt;&gt;"N/A",2))</f>
        <v>0</v>
      </c>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row>
    <row r="12" ht="12.75" customHeight="1">
      <c r="A12" s="112">
        <v>7.0</v>
      </c>
      <c r="B12" s="113" t="s">
        <v>89</v>
      </c>
      <c r="C12" s="114" t="s">
        <v>111</v>
      </c>
      <c r="D12" s="145" t="s">
        <v>115</v>
      </c>
      <c r="E12" s="146" t="s">
        <v>116</v>
      </c>
      <c r="F12" s="146" t="s">
        <v>117</v>
      </c>
      <c r="G12" s="105" t="s">
        <v>94</v>
      </c>
      <c r="H12" s="105" t="s">
        <v>94</v>
      </c>
      <c r="I12" s="147">
        <f t="shared" si="1"/>
        <v>0</v>
      </c>
      <c r="J12" s="144">
        <f t="shared" si="2"/>
        <v>0</v>
      </c>
      <c r="K12" s="140" t="s">
        <v>19</v>
      </c>
      <c r="L12" s="121"/>
      <c r="M12" s="110"/>
      <c r="N12" s="9"/>
      <c r="O12" s="111">
        <f t="shared" si="4"/>
        <v>1</v>
      </c>
      <c r="P12" s="111">
        <f t="shared" si="8"/>
        <v>0</v>
      </c>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row>
    <row r="13" ht="12.75" customHeight="1">
      <c r="A13" s="112">
        <v>8.0</v>
      </c>
      <c r="B13" s="113" t="s">
        <v>89</v>
      </c>
      <c r="C13" s="114" t="s">
        <v>111</v>
      </c>
      <c r="D13" s="145" t="s">
        <v>115</v>
      </c>
      <c r="E13" s="146" t="s">
        <v>118</v>
      </c>
      <c r="F13" s="146" t="s">
        <v>119</v>
      </c>
      <c r="G13" s="105" t="s">
        <v>94</v>
      </c>
      <c r="H13" s="105" t="s">
        <v>94</v>
      </c>
      <c r="I13" s="147">
        <f t="shared" si="1"/>
        <v>0</v>
      </c>
      <c r="J13" s="144">
        <f t="shared" si="2"/>
        <v>0</v>
      </c>
      <c r="K13" s="118" t="str">
        <f t="shared" ref="K13:K15" si="9">IF(J13=100%,"Compliant",IF(AND(1%&lt;J13,J13&lt;100%),"Partial",IF(AND(G13="N/A",H13="N/A"),"Not Applicable","Non-Compliant")))</f>
        <v>Not Applicable</v>
      </c>
      <c r="L13" s="121"/>
      <c r="M13" s="110"/>
      <c r="N13" s="9"/>
      <c r="O13" s="111">
        <f t="shared" si="4"/>
        <v>1</v>
      </c>
      <c r="P13" s="111">
        <f t="shared" si="8"/>
        <v>0</v>
      </c>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row>
    <row r="14" ht="12.75" customHeight="1">
      <c r="A14" s="112">
        <v>9.0</v>
      </c>
      <c r="B14" s="113" t="s">
        <v>89</v>
      </c>
      <c r="C14" s="114" t="s">
        <v>111</v>
      </c>
      <c r="D14" s="145" t="s">
        <v>120</v>
      </c>
      <c r="E14" s="146" t="s">
        <v>121</v>
      </c>
      <c r="F14" s="146" t="s">
        <v>122</v>
      </c>
      <c r="G14" s="105" t="s">
        <v>94</v>
      </c>
      <c r="H14" s="105" t="s">
        <v>94</v>
      </c>
      <c r="I14" s="147">
        <f t="shared" si="1"/>
        <v>0</v>
      </c>
      <c r="J14" s="144">
        <f t="shared" si="2"/>
        <v>0</v>
      </c>
      <c r="K14" s="118" t="str">
        <f t="shared" si="9"/>
        <v>Not Applicable</v>
      </c>
      <c r="L14" s="121"/>
      <c r="M14" s="110"/>
      <c r="N14" s="9"/>
      <c r="O14" s="111">
        <f t="shared" si="4"/>
        <v>1</v>
      </c>
      <c r="P14" s="111">
        <f t="shared" si="8"/>
        <v>0</v>
      </c>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row>
    <row r="15" ht="12.75" customHeight="1">
      <c r="A15" s="112">
        <v>10.0</v>
      </c>
      <c r="B15" s="113" t="s">
        <v>89</v>
      </c>
      <c r="C15" s="114" t="s">
        <v>111</v>
      </c>
      <c r="D15" s="148" t="s">
        <v>120</v>
      </c>
      <c r="E15" s="146" t="s">
        <v>123</v>
      </c>
      <c r="F15" s="146" t="s">
        <v>124</v>
      </c>
      <c r="G15" s="105" t="s">
        <v>94</v>
      </c>
      <c r="H15" s="105" t="s">
        <v>94</v>
      </c>
      <c r="I15" s="147">
        <f t="shared" si="1"/>
        <v>0</v>
      </c>
      <c r="J15" s="144">
        <f t="shared" si="2"/>
        <v>0</v>
      </c>
      <c r="K15" s="118" t="str">
        <f t="shared" si="9"/>
        <v>Not Applicable</v>
      </c>
      <c r="L15" s="121"/>
      <c r="M15" s="110"/>
      <c r="N15" s="9"/>
      <c r="O15" s="111">
        <f t="shared" si="4"/>
        <v>1</v>
      </c>
      <c r="P15" s="111">
        <f t="shared" si="8"/>
        <v>0</v>
      </c>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row>
    <row r="16" ht="12.75" customHeight="1">
      <c r="A16" s="112">
        <v>11.0</v>
      </c>
      <c r="B16" s="113" t="s">
        <v>89</v>
      </c>
      <c r="C16" s="114" t="s">
        <v>111</v>
      </c>
      <c r="D16" s="148" t="s">
        <v>120</v>
      </c>
      <c r="E16" s="146" t="s">
        <v>125</v>
      </c>
      <c r="F16" s="146" t="s">
        <v>126</v>
      </c>
      <c r="G16" s="105" t="s">
        <v>94</v>
      </c>
      <c r="H16" s="105" t="s">
        <v>94</v>
      </c>
      <c r="I16" s="147">
        <f t="shared" si="1"/>
        <v>0</v>
      </c>
      <c r="J16" s="144">
        <f t="shared" si="2"/>
        <v>0</v>
      </c>
      <c r="K16" s="140" t="s">
        <v>19</v>
      </c>
      <c r="L16" s="121"/>
      <c r="M16" s="110"/>
      <c r="N16" s="9"/>
      <c r="O16" s="111">
        <f t="shared" si="4"/>
        <v>1</v>
      </c>
      <c r="P16" s="111">
        <f t="shared" si="8"/>
        <v>0</v>
      </c>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row>
    <row r="17" ht="12.75" customHeight="1">
      <c r="A17" s="112">
        <v>12.0</v>
      </c>
      <c r="B17" s="113" t="s">
        <v>89</v>
      </c>
      <c r="C17" s="114" t="s">
        <v>111</v>
      </c>
      <c r="D17" s="145" t="s">
        <v>120</v>
      </c>
      <c r="E17" s="146" t="s">
        <v>127</v>
      </c>
      <c r="F17" s="146" t="s">
        <v>128</v>
      </c>
      <c r="G17" s="105" t="s">
        <v>94</v>
      </c>
      <c r="H17" s="105" t="s">
        <v>94</v>
      </c>
      <c r="I17" s="147">
        <f t="shared" si="1"/>
        <v>0</v>
      </c>
      <c r="J17" s="144">
        <f t="shared" si="2"/>
        <v>0</v>
      </c>
      <c r="K17" s="140" t="s">
        <v>19</v>
      </c>
      <c r="L17" s="121"/>
      <c r="M17" s="110"/>
      <c r="N17" s="9"/>
      <c r="O17" s="111">
        <f t="shared" si="4"/>
        <v>1</v>
      </c>
      <c r="P17" s="111">
        <f t="shared" si="8"/>
        <v>0</v>
      </c>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row>
    <row r="18" ht="12.75" customHeight="1">
      <c r="A18" s="123" t="s">
        <v>129</v>
      </c>
      <c r="B18" s="124"/>
      <c r="C18" s="124"/>
      <c r="D18" s="124"/>
      <c r="E18" s="124"/>
      <c r="F18" s="125"/>
      <c r="G18" s="126">
        <f t="shared" ref="G18:H18" si="10">SUM(G11:G17)</f>
        <v>0</v>
      </c>
      <c r="H18" s="126">
        <f t="shared" si="10"/>
        <v>0</v>
      </c>
      <c r="I18" s="126">
        <f t="shared" si="1"/>
        <v>0</v>
      </c>
      <c r="J18" s="127">
        <f t="shared" si="2"/>
        <v>0</v>
      </c>
      <c r="K18" s="140" t="s">
        <v>19</v>
      </c>
      <c r="L18" s="129"/>
      <c r="M18" s="130"/>
      <c r="N18" s="9"/>
      <c r="O18" s="111">
        <f t="shared" si="4"/>
        <v>1</v>
      </c>
      <c r="P18" s="111">
        <f>(IF(G11&lt;&gt;"N/A",2)+IF(H11&lt;&gt;"N/A",2)+IF(G12&lt;&gt;"N/A",2)+IF(H12&lt;&gt;"N/A",2)+IF(G13&lt;&gt;"N/A",2)+IF(H13&lt;&gt;"N/A",2)+IF(G14&lt;&gt;"N/A",2)+IF(H14&lt;&gt;"N/A",2)+IF(G15&lt;&gt;"N/A",2)+IF(H15&lt;&gt;"N/A",2)+IF(G16&lt;&gt;"N/A",2)+IF(H16&lt;&gt;"N/A",2)+IF(G17&lt;&gt;"N/A",2)+IF(H17&lt;&gt;"N/A",2))</f>
        <v>0</v>
      </c>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row>
    <row r="19" ht="12.75" customHeight="1">
      <c r="A19" s="131">
        <v>13.0</v>
      </c>
      <c r="B19" s="132" t="s">
        <v>89</v>
      </c>
      <c r="C19" s="133" t="s">
        <v>130</v>
      </c>
      <c r="D19" s="149" t="s">
        <v>131</v>
      </c>
      <c r="E19" s="150" t="s">
        <v>132</v>
      </c>
      <c r="F19" s="150" t="s">
        <v>133</v>
      </c>
      <c r="G19" s="105" t="s">
        <v>94</v>
      </c>
      <c r="H19" s="105" t="s">
        <v>94</v>
      </c>
      <c r="I19" s="136">
        <f t="shared" si="1"/>
        <v>0</v>
      </c>
      <c r="J19" s="107">
        <f t="shared" si="2"/>
        <v>0</v>
      </c>
      <c r="K19" s="140" t="s">
        <v>19</v>
      </c>
      <c r="L19" s="138"/>
      <c r="M19" s="139"/>
      <c r="N19" s="9"/>
      <c r="O19" s="111">
        <f t="shared" si="4"/>
        <v>1</v>
      </c>
      <c r="P19" s="111">
        <f t="shared" ref="P19:P23" si="11">(IF(G19&lt;&gt;"N/A",2)+IF(H19&lt;&gt;"N/A",2))</f>
        <v>0</v>
      </c>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row>
    <row r="20" ht="12.75" customHeight="1">
      <c r="A20" s="112">
        <v>14.0</v>
      </c>
      <c r="B20" s="113" t="s">
        <v>89</v>
      </c>
      <c r="C20" s="114" t="s">
        <v>130</v>
      </c>
      <c r="D20" s="145" t="s">
        <v>134</v>
      </c>
      <c r="E20" s="146" t="s">
        <v>135</v>
      </c>
      <c r="F20" s="146" t="s">
        <v>136</v>
      </c>
      <c r="G20" s="105" t="s">
        <v>94</v>
      </c>
      <c r="H20" s="105" t="s">
        <v>94</v>
      </c>
      <c r="I20" s="147">
        <f t="shared" si="1"/>
        <v>0</v>
      </c>
      <c r="J20" s="144">
        <f t="shared" si="2"/>
        <v>0</v>
      </c>
      <c r="K20" s="140" t="s">
        <v>19</v>
      </c>
      <c r="L20" s="121"/>
      <c r="M20" s="110"/>
      <c r="N20" s="9"/>
      <c r="O20" s="111">
        <f t="shared" si="4"/>
        <v>1</v>
      </c>
      <c r="P20" s="111">
        <f t="shared" si="11"/>
        <v>0</v>
      </c>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row>
    <row r="21" ht="12.75" customHeight="1">
      <c r="A21" s="112">
        <v>15.0</v>
      </c>
      <c r="B21" s="113" t="s">
        <v>89</v>
      </c>
      <c r="C21" s="114" t="s">
        <v>130</v>
      </c>
      <c r="D21" s="145" t="s">
        <v>137</v>
      </c>
      <c r="E21" s="146" t="s">
        <v>138</v>
      </c>
      <c r="F21" s="146" t="s">
        <v>139</v>
      </c>
      <c r="G21" s="105" t="s">
        <v>94</v>
      </c>
      <c r="H21" s="105" t="s">
        <v>94</v>
      </c>
      <c r="I21" s="147">
        <f t="shared" si="1"/>
        <v>0</v>
      </c>
      <c r="J21" s="144">
        <f t="shared" si="2"/>
        <v>0</v>
      </c>
      <c r="K21" s="118" t="str">
        <f>IF(J21=100%,"Compliant",IF(AND(1%&lt;J21,J21&lt;100%),"Partial",IF(AND(G21="N/A",H21="N/A"),"Not Applicable","Non-Compliant")))</f>
        <v>Not Applicable</v>
      </c>
      <c r="L21" s="121"/>
      <c r="M21" s="110"/>
      <c r="N21" s="9"/>
      <c r="O21" s="111">
        <f t="shared" si="4"/>
        <v>1</v>
      </c>
      <c r="P21" s="111">
        <f t="shared" si="11"/>
        <v>0</v>
      </c>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row>
    <row r="22" ht="12.75" customHeight="1">
      <c r="A22" s="112">
        <v>16.0</v>
      </c>
      <c r="B22" s="113" t="s">
        <v>89</v>
      </c>
      <c r="C22" s="114" t="s">
        <v>130</v>
      </c>
      <c r="D22" s="148" t="s">
        <v>137</v>
      </c>
      <c r="E22" s="146" t="s">
        <v>140</v>
      </c>
      <c r="F22" s="146" t="s">
        <v>141</v>
      </c>
      <c r="G22" s="105" t="s">
        <v>94</v>
      </c>
      <c r="H22" s="105" t="s">
        <v>94</v>
      </c>
      <c r="I22" s="147">
        <f t="shared" si="1"/>
        <v>0</v>
      </c>
      <c r="J22" s="144">
        <f t="shared" si="2"/>
        <v>0</v>
      </c>
      <c r="K22" s="140" t="s">
        <v>19</v>
      </c>
      <c r="L22" s="121"/>
      <c r="M22" s="110"/>
      <c r="N22" s="9"/>
      <c r="O22" s="111">
        <f t="shared" si="4"/>
        <v>1</v>
      </c>
      <c r="P22" s="111">
        <f t="shared" si="11"/>
        <v>0</v>
      </c>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row>
    <row r="23" ht="12.75" customHeight="1">
      <c r="A23" s="112">
        <v>17.0</v>
      </c>
      <c r="B23" s="113" t="s">
        <v>89</v>
      </c>
      <c r="C23" s="114" t="s">
        <v>130</v>
      </c>
      <c r="D23" s="148" t="s">
        <v>137</v>
      </c>
      <c r="E23" s="146" t="s">
        <v>142</v>
      </c>
      <c r="F23" s="146" t="s">
        <v>143</v>
      </c>
      <c r="G23" s="105" t="s">
        <v>94</v>
      </c>
      <c r="H23" s="105" t="s">
        <v>94</v>
      </c>
      <c r="I23" s="147">
        <f t="shared" si="1"/>
        <v>0</v>
      </c>
      <c r="J23" s="144">
        <f t="shared" si="2"/>
        <v>0</v>
      </c>
      <c r="K23" s="118" t="str">
        <f>IF(J23=100%,"Compliant",IF(AND(1%&lt;J23,J23&lt;100%),"Partial",IF(AND(G23="N/A",H23="N/A"),"Not Applicable","Non-Compliant")))</f>
        <v>Not Applicable</v>
      </c>
      <c r="L23" s="121"/>
      <c r="M23" s="110"/>
      <c r="N23" s="9"/>
      <c r="O23" s="111">
        <f t="shared" si="4"/>
        <v>1</v>
      </c>
      <c r="P23" s="111">
        <f t="shared" si="11"/>
        <v>0</v>
      </c>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row>
    <row r="24" ht="12.75" customHeight="1">
      <c r="A24" s="123" t="s">
        <v>144</v>
      </c>
      <c r="B24" s="124"/>
      <c r="C24" s="124"/>
      <c r="D24" s="124"/>
      <c r="E24" s="124"/>
      <c r="F24" s="125"/>
      <c r="G24" s="126">
        <f t="shared" ref="G24:H24" si="12">SUM(G19:G23)</f>
        <v>0</v>
      </c>
      <c r="H24" s="126">
        <f t="shared" si="12"/>
        <v>0</v>
      </c>
      <c r="I24" s="126">
        <f t="shared" si="1"/>
        <v>0</v>
      </c>
      <c r="J24" s="127">
        <f t="shared" si="2"/>
        <v>0</v>
      </c>
      <c r="K24" s="140" t="s">
        <v>19</v>
      </c>
      <c r="L24" s="129"/>
      <c r="M24" s="130"/>
      <c r="N24" s="9"/>
      <c r="O24" s="111">
        <f t="shared" si="4"/>
        <v>1</v>
      </c>
      <c r="P24" s="111">
        <f>(IF(G19&lt;&gt;"N/A",2)+IF(H19&lt;&gt;"N/A",2)+IF(G20&lt;&gt;"N/A",2)+IF(H20&lt;&gt;"N/A",2)+IF(G21&lt;&gt;"N/A",2)+IF(H21&lt;&gt;"N/A",2)+IF(G22&lt;&gt;"N/A",2)+IF(H22&lt;&gt;"N/A",2)+IF(G23&lt;&gt;"N/A",2)+IF(H23&lt;&gt;"N/A",2))</f>
        <v>0</v>
      </c>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row>
    <row r="25" ht="12.75" customHeight="1">
      <c r="A25" s="131">
        <v>18.0</v>
      </c>
      <c r="B25" s="132" t="s">
        <v>89</v>
      </c>
      <c r="C25" s="133" t="s">
        <v>145</v>
      </c>
      <c r="D25" s="141" t="s">
        <v>146</v>
      </c>
      <c r="E25" s="142" t="s">
        <v>147</v>
      </c>
      <c r="F25" s="142" t="s">
        <v>148</v>
      </c>
      <c r="G25" s="105" t="s">
        <v>94</v>
      </c>
      <c r="H25" s="105" t="s">
        <v>94</v>
      </c>
      <c r="I25" s="143">
        <f t="shared" si="1"/>
        <v>0</v>
      </c>
      <c r="J25" s="144">
        <f t="shared" si="2"/>
        <v>0</v>
      </c>
      <c r="K25" s="140" t="s">
        <v>19</v>
      </c>
      <c r="L25" s="138"/>
      <c r="M25" s="139"/>
      <c r="N25" s="9"/>
      <c r="O25" s="111">
        <f t="shared" si="4"/>
        <v>1</v>
      </c>
      <c r="P25" s="111">
        <f t="shared" ref="P25:P36" si="13">(IF(G25&lt;&gt;"N/A",2)+IF(H25&lt;&gt;"N/A",2))</f>
        <v>0</v>
      </c>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row>
    <row r="26" ht="12.75" customHeight="1">
      <c r="A26" s="112">
        <v>19.0</v>
      </c>
      <c r="B26" s="113" t="s">
        <v>89</v>
      </c>
      <c r="C26" s="114" t="s">
        <v>145</v>
      </c>
      <c r="D26" s="148" t="s">
        <v>146</v>
      </c>
      <c r="E26" s="146" t="s">
        <v>149</v>
      </c>
      <c r="F26" s="146" t="s">
        <v>150</v>
      </c>
      <c r="G26" s="105" t="s">
        <v>94</v>
      </c>
      <c r="H26" s="105" t="s">
        <v>94</v>
      </c>
      <c r="I26" s="147">
        <f t="shared" si="1"/>
        <v>0</v>
      </c>
      <c r="J26" s="144">
        <f t="shared" si="2"/>
        <v>0</v>
      </c>
      <c r="K26" s="140" t="s">
        <v>19</v>
      </c>
      <c r="L26" s="121"/>
      <c r="M26" s="110"/>
      <c r="N26" s="9"/>
      <c r="O26" s="111">
        <f t="shared" si="4"/>
        <v>1</v>
      </c>
      <c r="P26" s="111">
        <f t="shared" si="13"/>
        <v>0</v>
      </c>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row>
    <row r="27" ht="12.75" customHeight="1">
      <c r="A27" s="112">
        <v>20.0</v>
      </c>
      <c r="B27" s="113" t="s">
        <v>89</v>
      </c>
      <c r="C27" s="114" t="s">
        <v>145</v>
      </c>
      <c r="D27" s="148" t="s">
        <v>146</v>
      </c>
      <c r="E27" s="146" t="s">
        <v>151</v>
      </c>
      <c r="F27" s="146" t="s">
        <v>152</v>
      </c>
      <c r="G27" s="105" t="s">
        <v>94</v>
      </c>
      <c r="H27" s="105" t="s">
        <v>94</v>
      </c>
      <c r="I27" s="147">
        <f t="shared" si="1"/>
        <v>0</v>
      </c>
      <c r="J27" s="144">
        <f t="shared" si="2"/>
        <v>0</v>
      </c>
      <c r="K27" s="140" t="s">
        <v>19</v>
      </c>
      <c r="L27" s="121"/>
      <c r="M27" s="110"/>
      <c r="N27" s="9"/>
      <c r="O27" s="111">
        <f t="shared" si="4"/>
        <v>1</v>
      </c>
      <c r="P27" s="111">
        <f t="shared" si="13"/>
        <v>0</v>
      </c>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row>
    <row r="28" ht="12.75" customHeight="1">
      <c r="A28" s="112">
        <v>21.0</v>
      </c>
      <c r="B28" s="113" t="s">
        <v>89</v>
      </c>
      <c r="C28" s="114" t="s">
        <v>145</v>
      </c>
      <c r="D28" s="145" t="s">
        <v>153</v>
      </c>
      <c r="E28" s="146" t="s">
        <v>154</v>
      </c>
      <c r="F28" s="146" t="s">
        <v>155</v>
      </c>
      <c r="G28" s="105" t="s">
        <v>94</v>
      </c>
      <c r="H28" s="105" t="s">
        <v>94</v>
      </c>
      <c r="I28" s="147">
        <f t="shared" si="1"/>
        <v>0</v>
      </c>
      <c r="J28" s="144">
        <f t="shared" si="2"/>
        <v>0</v>
      </c>
      <c r="K28" s="140" t="s">
        <v>19</v>
      </c>
      <c r="L28" s="121"/>
      <c r="M28" s="110"/>
      <c r="N28" s="9"/>
      <c r="O28" s="111">
        <f t="shared" si="4"/>
        <v>1</v>
      </c>
      <c r="P28" s="111">
        <f t="shared" si="13"/>
        <v>0</v>
      </c>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row>
    <row r="29" ht="12.75" customHeight="1">
      <c r="A29" s="112">
        <v>22.0</v>
      </c>
      <c r="B29" s="113" t="s">
        <v>89</v>
      </c>
      <c r="C29" s="114" t="s">
        <v>145</v>
      </c>
      <c r="D29" s="148" t="s">
        <v>153</v>
      </c>
      <c r="E29" s="151" t="s">
        <v>156</v>
      </c>
      <c r="F29" s="151" t="s">
        <v>157</v>
      </c>
      <c r="G29" s="105">
        <v>2.0</v>
      </c>
      <c r="H29" s="105">
        <v>2.0</v>
      </c>
      <c r="I29" s="147">
        <f t="shared" si="1"/>
        <v>4</v>
      </c>
      <c r="J29" s="144">
        <f t="shared" si="2"/>
        <v>1</v>
      </c>
      <c r="K29" s="118" t="str">
        <f>IF(J29=100%,"Compliant",IF(AND(1%&lt;J29,J29&lt;100%),"Partial",IF(AND(G29="N/A",H29="N/A"),"Not Applicable","Non-Compliant")))</f>
        <v>Compliant</v>
      </c>
      <c r="L29" s="152" t="s">
        <v>158</v>
      </c>
      <c r="M29" s="110"/>
      <c r="N29" s="9"/>
      <c r="O29" s="111">
        <f t="shared" si="4"/>
        <v>4</v>
      </c>
      <c r="P29" s="111">
        <f t="shared" si="13"/>
        <v>4</v>
      </c>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row>
    <row r="30" ht="12.75" customHeight="1">
      <c r="A30" s="112">
        <v>23.0</v>
      </c>
      <c r="B30" s="113" t="s">
        <v>89</v>
      </c>
      <c r="C30" s="114" t="s">
        <v>145</v>
      </c>
      <c r="D30" s="148" t="s">
        <v>153</v>
      </c>
      <c r="E30" s="151" t="s">
        <v>159</v>
      </c>
      <c r="F30" s="151" t="s">
        <v>160</v>
      </c>
      <c r="G30" s="105" t="s">
        <v>94</v>
      </c>
      <c r="H30" s="105" t="s">
        <v>94</v>
      </c>
      <c r="I30" s="147">
        <f t="shared" si="1"/>
        <v>0</v>
      </c>
      <c r="J30" s="144">
        <f t="shared" si="2"/>
        <v>0</v>
      </c>
      <c r="K30" s="140" t="s">
        <v>19</v>
      </c>
      <c r="L30" s="121"/>
      <c r="M30" s="110"/>
      <c r="N30" s="9"/>
      <c r="O30" s="111">
        <f t="shared" si="4"/>
        <v>1</v>
      </c>
      <c r="P30" s="111">
        <f t="shared" si="13"/>
        <v>0</v>
      </c>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row>
    <row r="31" ht="12.75" customHeight="1">
      <c r="A31" s="112">
        <v>24.0</v>
      </c>
      <c r="B31" s="113" t="s">
        <v>89</v>
      </c>
      <c r="C31" s="153" t="s">
        <v>145</v>
      </c>
      <c r="D31" s="148" t="s">
        <v>153</v>
      </c>
      <c r="E31" s="151" t="s">
        <v>161</v>
      </c>
      <c r="F31" s="151" t="s">
        <v>162</v>
      </c>
      <c r="G31" s="105" t="s">
        <v>94</v>
      </c>
      <c r="H31" s="105" t="s">
        <v>94</v>
      </c>
      <c r="I31" s="147">
        <f t="shared" si="1"/>
        <v>0</v>
      </c>
      <c r="J31" s="144">
        <f t="shared" si="2"/>
        <v>0</v>
      </c>
      <c r="K31" s="118" t="str">
        <f t="shared" ref="K31:K36" si="14">IF(J31=100%,"Compliant",IF(AND(1%&lt;J31,J31&lt;100%),"Partial",IF(AND(G31="N/A",H31="N/A"),"Not Applicable","Non-Compliant")))</f>
        <v>Not Applicable</v>
      </c>
      <c r="L31" s="121"/>
      <c r="M31" s="110"/>
      <c r="N31" s="9"/>
      <c r="O31" s="111">
        <f t="shared" si="4"/>
        <v>1</v>
      </c>
      <c r="P31" s="111">
        <f t="shared" si="13"/>
        <v>0</v>
      </c>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row>
    <row r="32" ht="12.75" customHeight="1">
      <c r="A32" s="112">
        <v>25.0</v>
      </c>
      <c r="B32" s="113" t="s">
        <v>89</v>
      </c>
      <c r="C32" s="114" t="s">
        <v>145</v>
      </c>
      <c r="D32" s="145" t="s">
        <v>163</v>
      </c>
      <c r="E32" s="146" t="s">
        <v>164</v>
      </c>
      <c r="F32" s="146" t="s">
        <v>165</v>
      </c>
      <c r="G32" s="105">
        <v>2.0</v>
      </c>
      <c r="H32" s="105">
        <v>2.0</v>
      </c>
      <c r="I32" s="147">
        <f t="shared" si="1"/>
        <v>4</v>
      </c>
      <c r="J32" s="144">
        <f t="shared" si="2"/>
        <v>1</v>
      </c>
      <c r="K32" s="118" t="str">
        <f t="shared" si="14"/>
        <v>Compliant</v>
      </c>
      <c r="L32" s="152" t="s">
        <v>166</v>
      </c>
      <c r="M32" s="110"/>
      <c r="N32" s="9"/>
      <c r="O32" s="111">
        <f t="shared" si="4"/>
        <v>4</v>
      </c>
      <c r="P32" s="111">
        <f t="shared" si="13"/>
        <v>4</v>
      </c>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row>
    <row r="33" ht="12.75" customHeight="1">
      <c r="A33" s="112">
        <v>26.0</v>
      </c>
      <c r="B33" s="113" t="s">
        <v>89</v>
      </c>
      <c r="C33" s="114" t="s">
        <v>145</v>
      </c>
      <c r="D33" s="145" t="s">
        <v>163</v>
      </c>
      <c r="E33" s="146" t="s">
        <v>167</v>
      </c>
      <c r="F33" s="146" t="s">
        <v>168</v>
      </c>
      <c r="G33" s="105">
        <v>2.0</v>
      </c>
      <c r="H33" s="105">
        <v>2.0</v>
      </c>
      <c r="I33" s="147">
        <f t="shared" si="1"/>
        <v>4</v>
      </c>
      <c r="J33" s="144">
        <f t="shared" si="2"/>
        <v>1</v>
      </c>
      <c r="K33" s="118" t="str">
        <f t="shared" si="14"/>
        <v>Compliant</v>
      </c>
      <c r="L33" s="152" t="s">
        <v>169</v>
      </c>
      <c r="M33" s="110"/>
      <c r="N33" s="9"/>
      <c r="O33" s="111">
        <f t="shared" si="4"/>
        <v>4</v>
      </c>
      <c r="P33" s="111">
        <f t="shared" si="13"/>
        <v>4</v>
      </c>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row>
    <row r="34" ht="12.75" customHeight="1">
      <c r="A34" s="112">
        <v>27.0</v>
      </c>
      <c r="B34" s="113" t="s">
        <v>89</v>
      </c>
      <c r="C34" s="153" t="s">
        <v>145</v>
      </c>
      <c r="D34" s="145" t="s">
        <v>170</v>
      </c>
      <c r="E34" s="146" t="s">
        <v>171</v>
      </c>
      <c r="F34" s="146" t="s">
        <v>172</v>
      </c>
      <c r="G34" s="105" t="s">
        <v>94</v>
      </c>
      <c r="H34" s="105" t="s">
        <v>94</v>
      </c>
      <c r="I34" s="147">
        <f t="shared" si="1"/>
        <v>0</v>
      </c>
      <c r="J34" s="144">
        <f t="shared" si="2"/>
        <v>0</v>
      </c>
      <c r="K34" s="118" t="str">
        <f t="shared" si="14"/>
        <v>Not Applicable</v>
      </c>
      <c r="L34" s="121"/>
      <c r="M34" s="110"/>
      <c r="N34" s="9"/>
      <c r="O34" s="111">
        <f t="shared" si="4"/>
        <v>1</v>
      </c>
      <c r="P34" s="111">
        <f t="shared" si="13"/>
        <v>0</v>
      </c>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row>
    <row r="35" ht="12.75" customHeight="1">
      <c r="A35" s="112">
        <v>28.0</v>
      </c>
      <c r="B35" s="113" t="s">
        <v>89</v>
      </c>
      <c r="C35" s="114" t="s">
        <v>145</v>
      </c>
      <c r="D35" s="148" t="s">
        <v>170</v>
      </c>
      <c r="E35" s="146" t="s">
        <v>173</v>
      </c>
      <c r="F35" s="146" t="s">
        <v>174</v>
      </c>
      <c r="G35" s="105" t="s">
        <v>94</v>
      </c>
      <c r="H35" s="105" t="s">
        <v>94</v>
      </c>
      <c r="I35" s="147">
        <f t="shared" si="1"/>
        <v>0</v>
      </c>
      <c r="J35" s="144">
        <f t="shared" si="2"/>
        <v>0</v>
      </c>
      <c r="K35" s="118" t="str">
        <f t="shared" si="14"/>
        <v>Not Applicable</v>
      </c>
      <c r="L35" s="121"/>
      <c r="M35" s="110"/>
      <c r="N35" s="9"/>
      <c r="O35" s="111">
        <f t="shared" si="4"/>
        <v>1</v>
      </c>
      <c r="P35" s="111">
        <f t="shared" si="13"/>
        <v>0</v>
      </c>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row>
    <row r="36" ht="12.75" customHeight="1">
      <c r="A36" s="112">
        <v>29.0</v>
      </c>
      <c r="B36" s="113" t="s">
        <v>89</v>
      </c>
      <c r="C36" s="114" t="s">
        <v>145</v>
      </c>
      <c r="D36" s="148" t="s">
        <v>170</v>
      </c>
      <c r="E36" s="146" t="s">
        <v>175</v>
      </c>
      <c r="F36" s="146" t="s">
        <v>176</v>
      </c>
      <c r="G36" s="105" t="s">
        <v>94</v>
      </c>
      <c r="H36" s="105" t="s">
        <v>94</v>
      </c>
      <c r="I36" s="147">
        <f t="shared" si="1"/>
        <v>0</v>
      </c>
      <c r="J36" s="144">
        <f t="shared" si="2"/>
        <v>0</v>
      </c>
      <c r="K36" s="118" t="str">
        <f t="shared" si="14"/>
        <v>Not Applicable</v>
      </c>
      <c r="L36" s="121"/>
      <c r="M36" s="110"/>
      <c r="N36" s="9"/>
      <c r="O36" s="111">
        <f t="shared" si="4"/>
        <v>1</v>
      </c>
      <c r="P36" s="111">
        <f t="shared" si="13"/>
        <v>0</v>
      </c>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row>
    <row r="37" ht="12.75" customHeight="1">
      <c r="A37" s="123" t="s">
        <v>177</v>
      </c>
      <c r="B37" s="124"/>
      <c r="C37" s="124"/>
      <c r="D37" s="124"/>
      <c r="E37" s="124"/>
      <c r="F37" s="125"/>
      <c r="G37" s="126">
        <f t="shared" ref="G37:H37" si="15">SUM(G25:G36)</f>
        <v>6</v>
      </c>
      <c r="H37" s="126">
        <f t="shared" si="15"/>
        <v>6</v>
      </c>
      <c r="I37" s="126">
        <f t="shared" si="1"/>
        <v>12</v>
      </c>
      <c r="J37" s="127">
        <f t="shared" si="2"/>
        <v>1</v>
      </c>
      <c r="K37" s="128" t="str">
        <f>IF(J37=100%,"Compliant",IF(AND(1%&lt;J37,J37&lt;100%),"Partial",IF(AND(K25="Not Applicable",K26="Not Applicable",K27="Not Applicable",K28="Not Applicable",K29="Not Applicable",K30="Not Applicable",K31="Not Applicable",K32="Not Applicable",K33="Not Applicable",K34="Not Applicable",K35="Not Applicable",K36="Not Applicable"),"Not Applicable","Non-Compliant")))</f>
        <v>Compliant</v>
      </c>
      <c r="L37" s="129"/>
      <c r="M37" s="130"/>
      <c r="N37" s="9"/>
      <c r="O37" s="111">
        <f t="shared" si="4"/>
        <v>12</v>
      </c>
      <c r="P37" s="111">
        <f>(IF(G25&lt;&gt;"N/A",2)+IF(H25&lt;&gt;"N/A",2)+IF(G26&lt;&gt;"N/A",2)+IF(H26&lt;&gt;"N/A",2)+IF(G27&lt;&gt;"N/A",2)+IF(H27&lt;&gt;"N/A",2)+IF(G28&lt;&gt;"N/A",2)+IF(H28&lt;&gt;"N/A",2)+IF(G29&lt;&gt;"N/A",2)+IF(H29&lt;&gt;"N/A",2)+IF(G30&lt;&gt;"N/A",2)+IF(H30&lt;&gt;"N/A",2)+IF(G31&lt;&gt;"N/A",2)+IF(H31&lt;&gt;"N/A",2)+IF(G32&lt;&gt;"N/A",2)+IF(H32&lt;&gt;"N/A",2)+IF(G33&lt;&gt;"N/A",2)+IF(H33&lt;&gt;"N/A",2)+IF(G34&lt;&gt;"N/A",2)+IF(H34&lt;&gt;"N/A",2)+IF(G35&lt;&gt;"N/A",2)+IF(H35&lt;&gt;"N/A",2)+IF(G36&lt;&gt;"N/A",2)+IF(H36&lt;&gt;"N/A",2))</f>
        <v>12</v>
      </c>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row>
    <row r="38" ht="12.75" customHeight="1">
      <c r="A38" s="131">
        <v>30.0</v>
      </c>
      <c r="B38" s="132" t="s">
        <v>89</v>
      </c>
      <c r="C38" s="133" t="s">
        <v>178</v>
      </c>
      <c r="D38" s="149" t="s">
        <v>179</v>
      </c>
      <c r="E38" s="150" t="s">
        <v>180</v>
      </c>
      <c r="F38" s="150" t="s">
        <v>181</v>
      </c>
      <c r="G38" s="105" t="s">
        <v>94</v>
      </c>
      <c r="H38" s="105" t="s">
        <v>94</v>
      </c>
      <c r="I38" s="136">
        <f t="shared" si="1"/>
        <v>0</v>
      </c>
      <c r="J38" s="107">
        <f t="shared" si="2"/>
        <v>0</v>
      </c>
      <c r="K38" s="137" t="str">
        <f t="shared" ref="K38:K41" si="16">IF(J38=100%,"Compliant",IF(AND(1%&lt;J38,J38&lt;100%),"Partial",IF(AND(G38="N/A",H38="N/A"),"Not Applicable","Non-Compliant")))</f>
        <v>Not Applicable</v>
      </c>
      <c r="L38" s="138"/>
      <c r="M38" s="139"/>
      <c r="N38" s="9"/>
      <c r="O38" s="111">
        <f t="shared" si="4"/>
        <v>1</v>
      </c>
      <c r="P38" s="111">
        <f t="shared" ref="P38:P41" si="17">(IF(G38&lt;&gt;"N/A",2)+IF(H38&lt;&gt;"N/A",2))</f>
        <v>0</v>
      </c>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row>
    <row r="39" ht="12.75" customHeight="1">
      <c r="A39" s="112">
        <v>31.0</v>
      </c>
      <c r="B39" s="113" t="s">
        <v>89</v>
      </c>
      <c r="C39" s="114" t="s">
        <v>178</v>
      </c>
      <c r="D39" s="154" t="s">
        <v>179</v>
      </c>
      <c r="E39" s="116" t="s">
        <v>182</v>
      </c>
      <c r="F39" s="116" t="s">
        <v>183</v>
      </c>
      <c r="G39" s="105" t="s">
        <v>94</v>
      </c>
      <c r="H39" s="105" t="s">
        <v>94</v>
      </c>
      <c r="I39" s="117">
        <f t="shared" si="1"/>
        <v>0</v>
      </c>
      <c r="J39" s="107">
        <f t="shared" si="2"/>
        <v>0</v>
      </c>
      <c r="K39" s="118" t="str">
        <f t="shared" si="16"/>
        <v>Not Applicable</v>
      </c>
      <c r="L39" s="121"/>
      <c r="M39" s="110"/>
      <c r="N39" s="9"/>
      <c r="O39" s="111">
        <f t="shared" si="4"/>
        <v>1</v>
      </c>
      <c r="P39" s="111">
        <f t="shared" si="17"/>
        <v>0</v>
      </c>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row>
    <row r="40" ht="12.75" customHeight="1">
      <c r="A40" s="112">
        <v>32.0</v>
      </c>
      <c r="B40" s="113" t="s">
        <v>89</v>
      </c>
      <c r="C40" s="114" t="s">
        <v>178</v>
      </c>
      <c r="D40" s="154" t="s">
        <v>179</v>
      </c>
      <c r="E40" s="116" t="s">
        <v>184</v>
      </c>
      <c r="F40" s="116" t="s">
        <v>185</v>
      </c>
      <c r="G40" s="105">
        <v>2.0</v>
      </c>
      <c r="H40" s="105">
        <v>2.0</v>
      </c>
      <c r="I40" s="117">
        <f t="shared" si="1"/>
        <v>4</v>
      </c>
      <c r="J40" s="107">
        <f t="shared" si="2"/>
        <v>1</v>
      </c>
      <c r="K40" s="118" t="str">
        <f t="shared" si="16"/>
        <v>Compliant</v>
      </c>
      <c r="L40" s="152" t="s">
        <v>186</v>
      </c>
      <c r="M40" s="110"/>
      <c r="N40" s="9"/>
      <c r="O40" s="111">
        <f t="shared" si="4"/>
        <v>4</v>
      </c>
      <c r="P40" s="111">
        <f t="shared" si="17"/>
        <v>4</v>
      </c>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row>
    <row r="41" ht="12.75" customHeight="1">
      <c r="A41" s="112">
        <v>33.0</v>
      </c>
      <c r="B41" s="113" t="s">
        <v>89</v>
      </c>
      <c r="C41" s="114" t="s">
        <v>178</v>
      </c>
      <c r="D41" s="154" t="s">
        <v>179</v>
      </c>
      <c r="E41" s="116" t="s">
        <v>187</v>
      </c>
      <c r="F41" s="116" t="s">
        <v>188</v>
      </c>
      <c r="G41" s="105">
        <v>2.0</v>
      </c>
      <c r="H41" s="105">
        <v>2.0</v>
      </c>
      <c r="I41" s="117">
        <f t="shared" si="1"/>
        <v>4</v>
      </c>
      <c r="J41" s="107">
        <f t="shared" si="2"/>
        <v>1</v>
      </c>
      <c r="K41" s="118" t="str">
        <f t="shared" si="16"/>
        <v>Compliant</v>
      </c>
      <c r="L41" s="152" t="s">
        <v>189</v>
      </c>
      <c r="M41" s="110"/>
      <c r="N41" s="9"/>
      <c r="O41" s="111">
        <f t="shared" si="4"/>
        <v>4</v>
      </c>
      <c r="P41" s="111">
        <f t="shared" si="17"/>
        <v>4</v>
      </c>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row>
    <row r="42" ht="12.75" customHeight="1">
      <c r="A42" s="123" t="s">
        <v>190</v>
      </c>
      <c r="B42" s="124"/>
      <c r="C42" s="124"/>
      <c r="D42" s="124"/>
      <c r="E42" s="124"/>
      <c r="F42" s="125"/>
      <c r="G42" s="126">
        <f t="shared" ref="G42:H42" si="18">SUM(G38:G41)</f>
        <v>4</v>
      </c>
      <c r="H42" s="126">
        <f t="shared" si="18"/>
        <v>4</v>
      </c>
      <c r="I42" s="126">
        <f t="shared" si="1"/>
        <v>8</v>
      </c>
      <c r="J42" s="127">
        <f t="shared" si="2"/>
        <v>1</v>
      </c>
      <c r="K42" s="128" t="str">
        <f>IF(J42=100%,"Compliant",IF(AND(1%&lt;J42,J42&lt;100%),"Partial",IF(AND(K38="Not Applicable",K39="Not Applicable",K40="Not Applicable",K41="Not Applicable"),"Not Applicable","Non-Compliant")))</f>
        <v>Compliant</v>
      </c>
      <c r="L42" s="129"/>
      <c r="M42" s="130"/>
      <c r="N42" s="9"/>
      <c r="O42" s="111">
        <f t="shared" si="4"/>
        <v>8</v>
      </c>
      <c r="P42" s="111">
        <f>(IF(G38&lt;&gt;"N/A",2)+IF(H38&lt;&gt;"N/A",2)+IF(G39&lt;&gt;"N/A",2)+IF(H39&lt;&gt;"N/A",2)+IF(G40&lt;&gt;"N/A",2)+IF(H40&lt;&gt;"N/A",2)+IF(G41&lt;&gt;"N/A",2)+IF(H41&lt;&gt;"N/A",2))</f>
        <v>8</v>
      </c>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row>
    <row r="43" ht="12.75" customHeight="1">
      <c r="A43" s="131">
        <v>34.0</v>
      </c>
      <c r="B43" s="132" t="s">
        <v>89</v>
      </c>
      <c r="C43" s="133" t="s">
        <v>191</v>
      </c>
      <c r="D43" s="149" t="s">
        <v>192</v>
      </c>
      <c r="E43" s="150" t="s">
        <v>193</v>
      </c>
      <c r="F43" s="150" t="s">
        <v>194</v>
      </c>
      <c r="G43" s="105">
        <v>2.0</v>
      </c>
      <c r="H43" s="105">
        <v>2.0</v>
      </c>
      <c r="I43" s="136">
        <f t="shared" si="1"/>
        <v>4</v>
      </c>
      <c r="J43" s="107">
        <f t="shared" si="2"/>
        <v>1</v>
      </c>
      <c r="K43" s="137" t="str">
        <f t="shared" ref="K43:K54" si="19">IF(J43=100%,"Compliant",IF(AND(1%&lt;J43,J43&lt;100%),"Partial",IF(AND(G43="N/A",H43="N/A"),"Not Applicable","Non-Compliant")))</f>
        <v>Compliant</v>
      </c>
      <c r="L43" s="155" t="s">
        <v>195</v>
      </c>
      <c r="M43" s="139"/>
      <c r="N43" s="9"/>
      <c r="O43" s="111">
        <f t="shared" si="4"/>
        <v>4</v>
      </c>
      <c r="P43" s="111">
        <f t="shared" ref="P43:P54" si="20">(IF(G43&lt;&gt;"N/A",2)+IF(H43&lt;&gt;"N/A",2))</f>
        <v>4</v>
      </c>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row>
    <row r="44" ht="12.75" customHeight="1">
      <c r="A44" s="112">
        <v>35.0</v>
      </c>
      <c r="B44" s="113" t="s">
        <v>89</v>
      </c>
      <c r="C44" s="114" t="s">
        <v>191</v>
      </c>
      <c r="D44" s="154" t="s">
        <v>192</v>
      </c>
      <c r="E44" s="116" t="s">
        <v>196</v>
      </c>
      <c r="F44" s="116" t="s">
        <v>197</v>
      </c>
      <c r="G44" s="105">
        <v>2.0</v>
      </c>
      <c r="H44" s="105">
        <v>2.0</v>
      </c>
      <c r="I44" s="117">
        <f t="shared" si="1"/>
        <v>4</v>
      </c>
      <c r="J44" s="107">
        <f t="shared" si="2"/>
        <v>1</v>
      </c>
      <c r="K44" s="118" t="str">
        <f t="shared" si="19"/>
        <v>Compliant</v>
      </c>
      <c r="L44" s="152" t="s">
        <v>198</v>
      </c>
      <c r="M44" s="110"/>
      <c r="N44" s="9"/>
      <c r="O44" s="111">
        <f t="shared" si="4"/>
        <v>4</v>
      </c>
      <c r="P44" s="111">
        <f t="shared" si="20"/>
        <v>4</v>
      </c>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row>
    <row r="45" ht="12.75" customHeight="1">
      <c r="A45" s="112">
        <v>36.0</v>
      </c>
      <c r="B45" s="113" t="s">
        <v>89</v>
      </c>
      <c r="C45" s="114" t="s">
        <v>191</v>
      </c>
      <c r="D45" s="154" t="s">
        <v>192</v>
      </c>
      <c r="E45" s="116" t="s">
        <v>199</v>
      </c>
      <c r="F45" s="116" t="s">
        <v>200</v>
      </c>
      <c r="G45" s="105">
        <v>2.0</v>
      </c>
      <c r="H45" s="105">
        <v>2.0</v>
      </c>
      <c r="I45" s="117">
        <f t="shared" si="1"/>
        <v>4</v>
      </c>
      <c r="J45" s="107">
        <f t="shared" si="2"/>
        <v>1</v>
      </c>
      <c r="K45" s="118" t="str">
        <f t="shared" si="19"/>
        <v>Compliant</v>
      </c>
      <c r="L45" s="152" t="s">
        <v>201</v>
      </c>
      <c r="M45" s="110"/>
      <c r="N45" s="9"/>
      <c r="O45" s="111">
        <f t="shared" si="4"/>
        <v>4</v>
      </c>
      <c r="P45" s="111">
        <f t="shared" si="20"/>
        <v>4</v>
      </c>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row>
    <row r="46" ht="12.75" customHeight="1">
      <c r="A46" s="112">
        <v>37.0</v>
      </c>
      <c r="B46" s="113" t="s">
        <v>89</v>
      </c>
      <c r="C46" s="114" t="s">
        <v>191</v>
      </c>
      <c r="D46" s="154" t="s">
        <v>192</v>
      </c>
      <c r="E46" s="116" t="s">
        <v>202</v>
      </c>
      <c r="F46" s="116" t="s">
        <v>203</v>
      </c>
      <c r="G46" s="105">
        <v>2.0</v>
      </c>
      <c r="H46" s="105">
        <v>2.0</v>
      </c>
      <c r="I46" s="117">
        <f t="shared" si="1"/>
        <v>4</v>
      </c>
      <c r="J46" s="107">
        <f t="shared" si="2"/>
        <v>1</v>
      </c>
      <c r="K46" s="118" t="str">
        <f t="shared" si="19"/>
        <v>Compliant</v>
      </c>
      <c r="L46" s="152" t="s">
        <v>204</v>
      </c>
      <c r="M46" s="110"/>
      <c r="N46" s="9"/>
      <c r="O46" s="111">
        <f t="shared" si="4"/>
        <v>4</v>
      </c>
      <c r="P46" s="111">
        <f t="shared" si="20"/>
        <v>4</v>
      </c>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row>
    <row r="47" ht="12.75" customHeight="1">
      <c r="A47" s="112">
        <v>38.0</v>
      </c>
      <c r="B47" s="113" t="s">
        <v>89</v>
      </c>
      <c r="C47" s="114" t="s">
        <v>191</v>
      </c>
      <c r="D47" s="154" t="s">
        <v>192</v>
      </c>
      <c r="E47" s="116" t="s">
        <v>205</v>
      </c>
      <c r="F47" s="116" t="s">
        <v>206</v>
      </c>
      <c r="G47" s="105">
        <v>2.0</v>
      </c>
      <c r="H47" s="105">
        <v>2.0</v>
      </c>
      <c r="I47" s="117">
        <f t="shared" si="1"/>
        <v>4</v>
      </c>
      <c r="J47" s="107">
        <f t="shared" si="2"/>
        <v>1</v>
      </c>
      <c r="K47" s="118" t="str">
        <f t="shared" si="19"/>
        <v>Compliant</v>
      </c>
      <c r="L47" s="152" t="s">
        <v>207</v>
      </c>
      <c r="M47" s="110"/>
      <c r="N47" s="9"/>
      <c r="O47" s="111">
        <f t="shared" si="4"/>
        <v>4</v>
      </c>
      <c r="P47" s="111">
        <f t="shared" si="20"/>
        <v>4</v>
      </c>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row>
    <row r="48" ht="12.75" customHeight="1">
      <c r="A48" s="112">
        <v>39.0</v>
      </c>
      <c r="B48" s="113" t="s">
        <v>89</v>
      </c>
      <c r="C48" s="114" t="s">
        <v>191</v>
      </c>
      <c r="D48" s="154" t="s">
        <v>192</v>
      </c>
      <c r="E48" s="116" t="s">
        <v>208</v>
      </c>
      <c r="F48" s="116" t="s">
        <v>209</v>
      </c>
      <c r="G48" s="105">
        <v>2.0</v>
      </c>
      <c r="H48" s="105">
        <v>2.0</v>
      </c>
      <c r="I48" s="117">
        <f t="shared" si="1"/>
        <v>4</v>
      </c>
      <c r="J48" s="107">
        <f t="shared" si="2"/>
        <v>1</v>
      </c>
      <c r="K48" s="118" t="str">
        <f t="shared" si="19"/>
        <v>Compliant</v>
      </c>
      <c r="L48" s="152" t="s">
        <v>210</v>
      </c>
      <c r="M48" s="110"/>
      <c r="N48" s="9"/>
      <c r="O48" s="111">
        <f t="shared" si="4"/>
        <v>4</v>
      </c>
      <c r="P48" s="111">
        <f t="shared" si="20"/>
        <v>4</v>
      </c>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row>
    <row r="49" ht="12.75" customHeight="1">
      <c r="A49" s="112">
        <v>40.0</v>
      </c>
      <c r="B49" s="113" t="s">
        <v>89</v>
      </c>
      <c r="C49" s="153" t="s">
        <v>191</v>
      </c>
      <c r="D49" s="115" t="s">
        <v>211</v>
      </c>
      <c r="E49" s="116" t="s">
        <v>212</v>
      </c>
      <c r="F49" s="116" t="s">
        <v>213</v>
      </c>
      <c r="G49" s="105">
        <v>2.0</v>
      </c>
      <c r="H49" s="105">
        <v>2.0</v>
      </c>
      <c r="I49" s="117">
        <f t="shared" si="1"/>
        <v>4</v>
      </c>
      <c r="J49" s="107">
        <f t="shared" si="2"/>
        <v>1</v>
      </c>
      <c r="K49" s="118" t="str">
        <f t="shared" si="19"/>
        <v>Compliant</v>
      </c>
      <c r="L49" s="152" t="s">
        <v>214</v>
      </c>
      <c r="M49" s="110"/>
      <c r="N49" s="9"/>
      <c r="O49" s="111">
        <f t="shared" si="4"/>
        <v>4</v>
      </c>
      <c r="P49" s="111">
        <f t="shared" si="20"/>
        <v>4</v>
      </c>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row>
    <row r="50" ht="12.75" customHeight="1">
      <c r="A50" s="112">
        <v>41.0</v>
      </c>
      <c r="B50" s="113" t="s">
        <v>89</v>
      </c>
      <c r="C50" s="114" t="s">
        <v>191</v>
      </c>
      <c r="D50" s="115" t="s">
        <v>215</v>
      </c>
      <c r="E50" s="116" t="s">
        <v>216</v>
      </c>
      <c r="F50" s="116" t="s">
        <v>217</v>
      </c>
      <c r="G50" s="105">
        <v>2.0</v>
      </c>
      <c r="H50" s="105">
        <v>2.0</v>
      </c>
      <c r="I50" s="117">
        <f t="shared" si="1"/>
        <v>4</v>
      </c>
      <c r="J50" s="107">
        <f t="shared" si="2"/>
        <v>1</v>
      </c>
      <c r="K50" s="118" t="str">
        <f t="shared" si="19"/>
        <v>Compliant</v>
      </c>
      <c r="L50" s="152" t="s">
        <v>218</v>
      </c>
      <c r="M50" s="110"/>
      <c r="N50" s="9"/>
      <c r="O50" s="111">
        <f t="shared" si="4"/>
        <v>4</v>
      </c>
      <c r="P50" s="111">
        <f t="shared" si="20"/>
        <v>4</v>
      </c>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row>
    <row r="51" ht="12.75" customHeight="1">
      <c r="A51" s="112">
        <v>42.0</v>
      </c>
      <c r="B51" s="113" t="s">
        <v>89</v>
      </c>
      <c r="C51" s="114" t="s">
        <v>191</v>
      </c>
      <c r="D51" s="115" t="s">
        <v>215</v>
      </c>
      <c r="E51" s="116" t="s">
        <v>219</v>
      </c>
      <c r="F51" s="116" t="s">
        <v>220</v>
      </c>
      <c r="G51" s="105">
        <v>2.0</v>
      </c>
      <c r="H51" s="105">
        <v>2.0</v>
      </c>
      <c r="I51" s="117">
        <f t="shared" si="1"/>
        <v>4</v>
      </c>
      <c r="J51" s="107">
        <f t="shared" si="2"/>
        <v>1</v>
      </c>
      <c r="K51" s="118" t="str">
        <f t="shared" si="19"/>
        <v>Compliant</v>
      </c>
      <c r="L51" s="152" t="s">
        <v>221</v>
      </c>
      <c r="M51" s="110"/>
      <c r="N51" s="9"/>
      <c r="O51" s="111">
        <f t="shared" si="4"/>
        <v>4</v>
      </c>
      <c r="P51" s="111">
        <f t="shared" si="20"/>
        <v>4</v>
      </c>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row>
    <row r="52" ht="12.75" customHeight="1">
      <c r="A52" s="112">
        <v>43.0</v>
      </c>
      <c r="B52" s="113" t="s">
        <v>89</v>
      </c>
      <c r="C52" s="153" t="s">
        <v>191</v>
      </c>
      <c r="D52" s="145" t="s">
        <v>222</v>
      </c>
      <c r="E52" s="146" t="s">
        <v>223</v>
      </c>
      <c r="F52" s="146" t="s">
        <v>224</v>
      </c>
      <c r="G52" s="105">
        <v>2.0</v>
      </c>
      <c r="H52" s="105">
        <v>2.0</v>
      </c>
      <c r="I52" s="147">
        <f t="shared" si="1"/>
        <v>4</v>
      </c>
      <c r="J52" s="144">
        <f t="shared" si="2"/>
        <v>1</v>
      </c>
      <c r="K52" s="118" t="str">
        <f t="shared" si="19"/>
        <v>Compliant</v>
      </c>
      <c r="L52" s="152" t="s">
        <v>225</v>
      </c>
      <c r="M52" s="110"/>
      <c r="N52" s="9"/>
      <c r="O52" s="111">
        <f t="shared" si="4"/>
        <v>4</v>
      </c>
      <c r="P52" s="111">
        <f t="shared" si="20"/>
        <v>4</v>
      </c>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row>
    <row r="53" ht="12.75" customHeight="1">
      <c r="A53" s="112">
        <v>44.0</v>
      </c>
      <c r="B53" s="113" t="s">
        <v>89</v>
      </c>
      <c r="C53" s="114" t="s">
        <v>191</v>
      </c>
      <c r="D53" s="145" t="s">
        <v>226</v>
      </c>
      <c r="E53" s="146" t="s">
        <v>227</v>
      </c>
      <c r="F53" s="146" t="s">
        <v>228</v>
      </c>
      <c r="G53" s="105" t="s">
        <v>94</v>
      </c>
      <c r="H53" s="105" t="s">
        <v>94</v>
      </c>
      <c r="I53" s="147">
        <f t="shared" si="1"/>
        <v>0</v>
      </c>
      <c r="J53" s="144">
        <f t="shared" si="2"/>
        <v>0</v>
      </c>
      <c r="K53" s="118" t="str">
        <f t="shared" si="19"/>
        <v>Not Applicable</v>
      </c>
      <c r="L53" s="121"/>
      <c r="M53" s="110"/>
      <c r="N53" s="9"/>
      <c r="O53" s="111">
        <f t="shared" si="4"/>
        <v>1</v>
      </c>
      <c r="P53" s="111">
        <f t="shared" si="20"/>
        <v>0</v>
      </c>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row>
    <row r="54" ht="12.75" customHeight="1">
      <c r="A54" s="112">
        <v>45.0</v>
      </c>
      <c r="B54" s="113" t="s">
        <v>89</v>
      </c>
      <c r="C54" s="114" t="s">
        <v>191</v>
      </c>
      <c r="D54" s="145" t="s">
        <v>226</v>
      </c>
      <c r="E54" s="146" t="s">
        <v>229</v>
      </c>
      <c r="F54" s="146" t="s">
        <v>230</v>
      </c>
      <c r="G54" s="105" t="s">
        <v>94</v>
      </c>
      <c r="H54" s="105" t="s">
        <v>94</v>
      </c>
      <c r="I54" s="147">
        <f t="shared" si="1"/>
        <v>0</v>
      </c>
      <c r="J54" s="144">
        <f t="shared" si="2"/>
        <v>0</v>
      </c>
      <c r="K54" s="118" t="str">
        <f t="shared" si="19"/>
        <v>Not Applicable</v>
      </c>
      <c r="L54" s="121"/>
      <c r="M54" s="110"/>
      <c r="N54" s="9"/>
      <c r="O54" s="111">
        <f t="shared" si="4"/>
        <v>1</v>
      </c>
      <c r="P54" s="111">
        <f t="shared" si="20"/>
        <v>0</v>
      </c>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row>
    <row r="55" ht="12.75" customHeight="1">
      <c r="A55" s="123" t="s">
        <v>231</v>
      </c>
      <c r="B55" s="124"/>
      <c r="C55" s="124"/>
      <c r="D55" s="124"/>
      <c r="E55" s="124"/>
      <c r="F55" s="125"/>
      <c r="G55" s="126">
        <f t="shared" ref="G55:H55" si="21">SUM(G43:G54)</f>
        <v>20</v>
      </c>
      <c r="H55" s="126">
        <f t="shared" si="21"/>
        <v>20</v>
      </c>
      <c r="I55" s="126">
        <f t="shared" si="1"/>
        <v>40</v>
      </c>
      <c r="J55" s="127">
        <f t="shared" si="2"/>
        <v>1</v>
      </c>
      <c r="K55" s="128" t="str">
        <f>IF(J55=100%,"Compliant",IF(AND(1%&lt;J55,J55&lt;100%),"Partial",IF(AND(K43="Not Applicable",K44="Not Applicable",K45="Not Applicable",K46="Not Applicable",K47="Not Applicable",K48="Not Applicable",K49="Not Applicable",K50="Not Applicable",K51="Not Applicable",K52="Not Applicable",K53="Not Applicable",K54="Not Applicable"),"Not Applicable","Non-Compliant")))</f>
        <v>Compliant</v>
      </c>
      <c r="L55" s="129"/>
      <c r="M55" s="130"/>
      <c r="N55" s="9"/>
      <c r="O55" s="111">
        <f t="shared" si="4"/>
        <v>40</v>
      </c>
      <c r="P55" s="111">
        <f>(IF(G43&lt;&gt;"N/A",2)+IF(H43&lt;&gt;"N/A",2)+IF(G44&lt;&gt;"N/A",2)+IF(H44&lt;&gt;"N/A",2)+IF(G45&lt;&gt;"N/A",2)+IF(H45&lt;&gt;"N/A",2)+IF(G46&lt;&gt;"N/A",2)+IF(H46&lt;&gt;"N/A",2)+IF(G47&lt;&gt;"N/A",2)+IF(H47&lt;&gt;"N/A",2)+IF(G48&lt;&gt;"N/A",2)+IF(H48&lt;&gt;"N/A",2)+IF(G49&lt;&gt;"N/A",2)+IF(H49&lt;&gt;"N/A",2)+IF(G50&lt;&gt;"N/A",2)+IF(H50&lt;&gt;"N/A",2)+IF(G51&lt;&gt;"N/A",2)+IF(H51&lt;&gt;"N/A",2)+IF(G52&lt;&gt;"N/A",2)+IF(H52&lt;&gt;"N/A",2)+IF(G53&lt;&gt;"N/A",2)+IF(H53&lt;&gt;"N/A",2)+IF(G54&lt;&gt;"N/A",2)+IF(H54&lt;&gt;"N/A",2))</f>
        <v>40</v>
      </c>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row>
    <row r="56" ht="12.75" customHeight="1">
      <c r="A56" s="131">
        <v>46.0</v>
      </c>
      <c r="B56" s="132" t="s">
        <v>89</v>
      </c>
      <c r="C56" s="133" t="s">
        <v>232</v>
      </c>
      <c r="D56" s="134" t="s">
        <v>107</v>
      </c>
      <c r="E56" s="135" t="s">
        <v>233</v>
      </c>
      <c r="F56" s="156" t="s">
        <v>234</v>
      </c>
      <c r="G56" s="105" t="s">
        <v>94</v>
      </c>
      <c r="H56" s="105" t="s">
        <v>94</v>
      </c>
      <c r="I56" s="136">
        <f t="shared" si="1"/>
        <v>0</v>
      </c>
      <c r="J56" s="107">
        <f t="shared" si="2"/>
        <v>0</v>
      </c>
      <c r="K56" s="137" t="str">
        <f t="shared" ref="K56:K57" si="22">IF(J56=100%,"Compliant",IF(AND(1%&lt;J56,J56&lt;100%),"Partial",IF(AND(G56="N/A",H56="N/A"),"Not Applicable","Non-Compliant")))</f>
        <v>Not Applicable</v>
      </c>
      <c r="L56" s="138"/>
      <c r="M56" s="139"/>
      <c r="N56" s="157"/>
      <c r="O56" s="111">
        <f t="shared" si="4"/>
        <v>1</v>
      </c>
      <c r="P56" s="111">
        <f t="shared" ref="P56:P57" si="23">(IF(G56&lt;&gt;"N/A",2)+IF(H56&lt;&gt;"N/A",2))</f>
        <v>0</v>
      </c>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row>
    <row r="57" ht="12.75" customHeight="1">
      <c r="A57" s="112">
        <v>47.0</v>
      </c>
      <c r="B57" s="113" t="s">
        <v>89</v>
      </c>
      <c r="C57" s="153" t="s">
        <v>232</v>
      </c>
      <c r="D57" s="159" t="s">
        <v>107</v>
      </c>
      <c r="E57" s="116" t="s">
        <v>235</v>
      </c>
      <c r="F57" s="116" t="s">
        <v>236</v>
      </c>
      <c r="G57" s="105" t="s">
        <v>94</v>
      </c>
      <c r="H57" s="105" t="s">
        <v>94</v>
      </c>
      <c r="I57" s="117">
        <f t="shared" si="1"/>
        <v>0</v>
      </c>
      <c r="J57" s="107">
        <f t="shared" si="2"/>
        <v>0</v>
      </c>
      <c r="K57" s="118" t="str">
        <f t="shared" si="22"/>
        <v>Not Applicable</v>
      </c>
      <c r="L57" s="121"/>
      <c r="M57" s="110"/>
      <c r="N57" s="9"/>
      <c r="O57" s="111">
        <f t="shared" si="4"/>
        <v>1</v>
      </c>
      <c r="P57" s="111">
        <f t="shared" si="23"/>
        <v>0</v>
      </c>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row>
    <row r="58" ht="12.75" customHeight="1">
      <c r="A58" s="123" t="s">
        <v>237</v>
      </c>
      <c r="B58" s="124"/>
      <c r="C58" s="124"/>
      <c r="D58" s="124"/>
      <c r="E58" s="124"/>
      <c r="F58" s="125"/>
      <c r="G58" s="126">
        <f t="shared" ref="G58:H58" si="24">SUM(G56:G57)</f>
        <v>0</v>
      </c>
      <c r="H58" s="126">
        <f t="shared" si="24"/>
        <v>0</v>
      </c>
      <c r="I58" s="126">
        <f t="shared" si="1"/>
        <v>0</v>
      </c>
      <c r="J58" s="127">
        <f t="shared" si="2"/>
        <v>0</v>
      </c>
      <c r="K58" s="140" t="s">
        <v>19</v>
      </c>
      <c r="L58" s="129"/>
      <c r="M58" s="130"/>
      <c r="N58" s="9"/>
      <c r="O58" s="111">
        <f t="shared" si="4"/>
        <v>1</v>
      </c>
      <c r="P58" s="111">
        <f>(IF(G56&lt;&gt;"N/A",2)+IF(H56&lt;&gt;"N/A",2)+IF(G57&lt;&gt;"N/A",2)+IF(H57&lt;&gt;"N/A",2))</f>
        <v>0</v>
      </c>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row>
    <row r="59" ht="12.75" customHeight="1">
      <c r="A59" s="131">
        <v>48.0</v>
      </c>
      <c r="B59" s="132" t="s">
        <v>89</v>
      </c>
      <c r="C59" s="133" t="s">
        <v>238</v>
      </c>
      <c r="D59" s="149" t="s">
        <v>239</v>
      </c>
      <c r="E59" s="150" t="s">
        <v>240</v>
      </c>
      <c r="F59" s="150" t="s">
        <v>241</v>
      </c>
      <c r="G59" s="105" t="s">
        <v>94</v>
      </c>
      <c r="H59" s="105" t="s">
        <v>94</v>
      </c>
      <c r="I59" s="136">
        <f t="shared" si="1"/>
        <v>0</v>
      </c>
      <c r="J59" s="107">
        <f t="shared" si="2"/>
        <v>0</v>
      </c>
      <c r="K59" s="137" t="str">
        <f t="shared" ref="K59:K60" si="25">IF(J59=100%,"Compliant",IF(AND(1%&lt;J59,J59&lt;100%),"Partial",IF(AND(G59="N/A",H59="N/A"),"Not Applicable","Non-Compliant")))</f>
        <v>Not Applicable</v>
      </c>
      <c r="L59" s="138"/>
      <c r="M59" s="139"/>
      <c r="N59" s="9"/>
      <c r="O59" s="111">
        <f t="shared" si="4"/>
        <v>1</v>
      </c>
      <c r="P59" s="111">
        <f t="shared" ref="P59:P60" si="26">(IF(G59&lt;&gt;"N/A",2)+IF(H59&lt;&gt;"N/A",2))</f>
        <v>0</v>
      </c>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row>
    <row r="60" ht="12.75" customHeight="1">
      <c r="A60" s="112">
        <v>49.0</v>
      </c>
      <c r="B60" s="113" t="s">
        <v>89</v>
      </c>
      <c r="C60" s="153" t="s">
        <v>238</v>
      </c>
      <c r="D60" s="115" t="s">
        <v>239</v>
      </c>
      <c r="E60" s="116" t="s">
        <v>242</v>
      </c>
      <c r="F60" s="116" t="s">
        <v>243</v>
      </c>
      <c r="G60" s="105" t="s">
        <v>94</v>
      </c>
      <c r="H60" s="105" t="s">
        <v>94</v>
      </c>
      <c r="I60" s="117">
        <f t="shared" si="1"/>
        <v>0</v>
      </c>
      <c r="J60" s="107">
        <f t="shared" si="2"/>
        <v>0</v>
      </c>
      <c r="K60" s="118" t="str">
        <f t="shared" si="25"/>
        <v>Not Applicable</v>
      </c>
      <c r="L60" s="121"/>
      <c r="M60" s="110"/>
      <c r="N60" s="9"/>
      <c r="O60" s="111">
        <f t="shared" si="4"/>
        <v>1</v>
      </c>
      <c r="P60" s="111">
        <f t="shared" si="26"/>
        <v>0</v>
      </c>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row>
    <row r="61" ht="12.75" customHeight="1">
      <c r="A61" s="123" t="s">
        <v>244</v>
      </c>
      <c r="B61" s="124"/>
      <c r="C61" s="124"/>
      <c r="D61" s="124"/>
      <c r="E61" s="124"/>
      <c r="F61" s="125"/>
      <c r="G61" s="126">
        <f t="shared" ref="G61:H61" si="27">SUM(G59:G60)</f>
        <v>0</v>
      </c>
      <c r="H61" s="126">
        <f t="shared" si="27"/>
        <v>0</v>
      </c>
      <c r="I61" s="126">
        <f t="shared" si="1"/>
        <v>0</v>
      </c>
      <c r="J61" s="127">
        <f t="shared" si="2"/>
        <v>0</v>
      </c>
      <c r="K61" s="140" t="s">
        <v>19</v>
      </c>
      <c r="L61" s="129"/>
      <c r="M61" s="130"/>
      <c r="N61" s="9"/>
      <c r="O61" s="111">
        <f t="shared" si="4"/>
        <v>1</v>
      </c>
      <c r="P61" s="111">
        <f>(IF(G59&lt;&gt;"N/A",2)+IF(H59&lt;&gt;"N/A",2)+IF(G60&lt;&gt;"N/A",2)+IF(H60&lt;&gt;"N/A",2))</f>
        <v>0</v>
      </c>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row>
    <row r="62" ht="12.75" customHeight="1">
      <c r="A62" s="131">
        <v>50.0</v>
      </c>
      <c r="B62" s="132" t="s">
        <v>47</v>
      </c>
      <c r="C62" s="133" t="s">
        <v>245</v>
      </c>
      <c r="D62" s="141" t="s">
        <v>246</v>
      </c>
      <c r="E62" s="142" t="s">
        <v>247</v>
      </c>
      <c r="F62" s="142" t="s">
        <v>248</v>
      </c>
      <c r="G62" s="105" t="s">
        <v>94</v>
      </c>
      <c r="H62" s="105" t="s">
        <v>94</v>
      </c>
      <c r="I62" s="143">
        <f t="shared" si="1"/>
        <v>0</v>
      </c>
      <c r="J62" s="144">
        <f t="shared" si="2"/>
        <v>0</v>
      </c>
      <c r="K62" s="137" t="str">
        <f t="shared" ref="K62:K68" si="28">IF(J62=100%,"Compliant",IF(AND(1%&lt;J62,J62&lt;100%),"Partial",IF(AND(G62="N/A",H62="N/A"),"Not Applicable","Non-Compliant")))</f>
        <v>Not Applicable</v>
      </c>
      <c r="L62" s="121"/>
      <c r="M62" s="110"/>
      <c r="N62" s="9"/>
      <c r="O62" s="111">
        <f t="shared" si="4"/>
        <v>1</v>
      </c>
      <c r="P62" s="111">
        <f t="shared" ref="P62:P68" si="29">(IF(G62&lt;&gt;"N/A",2)+IF(H62&lt;&gt;"N/A",2))</f>
        <v>0</v>
      </c>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row>
    <row r="63" ht="12.75" customHeight="1">
      <c r="A63" s="112">
        <v>51.0</v>
      </c>
      <c r="B63" s="113" t="s">
        <v>47</v>
      </c>
      <c r="C63" s="114" t="s">
        <v>245</v>
      </c>
      <c r="D63" s="145" t="s">
        <v>249</v>
      </c>
      <c r="E63" s="146" t="s">
        <v>250</v>
      </c>
      <c r="F63" s="146" t="s">
        <v>251</v>
      </c>
      <c r="G63" s="105" t="s">
        <v>94</v>
      </c>
      <c r="H63" s="105" t="s">
        <v>94</v>
      </c>
      <c r="I63" s="147">
        <f t="shared" si="1"/>
        <v>0</v>
      </c>
      <c r="J63" s="144">
        <f t="shared" si="2"/>
        <v>0</v>
      </c>
      <c r="K63" s="118" t="str">
        <f t="shared" si="28"/>
        <v>Not Applicable</v>
      </c>
      <c r="L63" s="121"/>
      <c r="M63" s="110"/>
      <c r="N63" s="9"/>
      <c r="O63" s="111">
        <f t="shared" si="4"/>
        <v>1</v>
      </c>
      <c r="P63" s="111">
        <f t="shared" si="29"/>
        <v>0</v>
      </c>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row>
    <row r="64" ht="12.75" customHeight="1">
      <c r="A64" s="112">
        <v>52.0</v>
      </c>
      <c r="B64" s="113" t="s">
        <v>47</v>
      </c>
      <c r="C64" s="114" t="s">
        <v>245</v>
      </c>
      <c r="D64" s="145" t="s">
        <v>249</v>
      </c>
      <c r="E64" s="146" t="s">
        <v>252</v>
      </c>
      <c r="F64" s="146" t="s">
        <v>253</v>
      </c>
      <c r="G64" s="105" t="s">
        <v>94</v>
      </c>
      <c r="H64" s="105" t="s">
        <v>94</v>
      </c>
      <c r="I64" s="147">
        <f t="shared" si="1"/>
        <v>0</v>
      </c>
      <c r="J64" s="144">
        <f t="shared" si="2"/>
        <v>0</v>
      </c>
      <c r="K64" s="118" t="str">
        <f t="shared" si="28"/>
        <v>Not Applicable</v>
      </c>
      <c r="L64" s="121"/>
      <c r="M64" s="110"/>
      <c r="N64" s="9"/>
      <c r="O64" s="111">
        <f t="shared" si="4"/>
        <v>1</v>
      </c>
      <c r="P64" s="111">
        <f t="shared" si="29"/>
        <v>0</v>
      </c>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row>
    <row r="65" ht="12.75" customHeight="1">
      <c r="A65" s="112">
        <v>53.0</v>
      </c>
      <c r="B65" s="113" t="s">
        <v>47</v>
      </c>
      <c r="C65" s="114" t="s">
        <v>245</v>
      </c>
      <c r="D65" s="145" t="s">
        <v>254</v>
      </c>
      <c r="E65" s="146" t="s">
        <v>255</v>
      </c>
      <c r="F65" s="146" t="s">
        <v>256</v>
      </c>
      <c r="G65" s="105" t="s">
        <v>94</v>
      </c>
      <c r="H65" s="105" t="s">
        <v>94</v>
      </c>
      <c r="I65" s="147">
        <f t="shared" si="1"/>
        <v>0</v>
      </c>
      <c r="J65" s="144">
        <f t="shared" si="2"/>
        <v>0</v>
      </c>
      <c r="K65" s="118" t="str">
        <f t="shared" si="28"/>
        <v>Not Applicable</v>
      </c>
      <c r="L65" s="121"/>
      <c r="M65" s="110"/>
      <c r="N65" s="9"/>
      <c r="O65" s="111">
        <f t="shared" si="4"/>
        <v>1</v>
      </c>
      <c r="P65" s="111">
        <f t="shared" si="29"/>
        <v>0</v>
      </c>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row>
    <row r="66" ht="12.75" customHeight="1">
      <c r="A66" s="112">
        <v>54.0</v>
      </c>
      <c r="B66" s="113" t="s">
        <v>47</v>
      </c>
      <c r="C66" s="114" t="s">
        <v>245</v>
      </c>
      <c r="D66" s="145" t="s">
        <v>257</v>
      </c>
      <c r="E66" s="146" t="s">
        <v>258</v>
      </c>
      <c r="F66" s="146" t="s">
        <v>259</v>
      </c>
      <c r="G66" s="105" t="s">
        <v>94</v>
      </c>
      <c r="H66" s="105" t="s">
        <v>94</v>
      </c>
      <c r="I66" s="147">
        <f t="shared" si="1"/>
        <v>0</v>
      </c>
      <c r="J66" s="144">
        <f t="shared" si="2"/>
        <v>0</v>
      </c>
      <c r="K66" s="118" t="str">
        <f t="shared" si="28"/>
        <v>Not Applicable</v>
      </c>
      <c r="L66" s="121"/>
      <c r="M66" s="110"/>
      <c r="N66" s="9"/>
      <c r="O66" s="111">
        <f t="shared" si="4"/>
        <v>1</v>
      </c>
      <c r="P66" s="111">
        <f t="shared" si="29"/>
        <v>0</v>
      </c>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row>
    <row r="67" ht="12.75" customHeight="1">
      <c r="A67" s="112">
        <v>55.0</v>
      </c>
      <c r="B67" s="113" t="s">
        <v>47</v>
      </c>
      <c r="C67" s="114" t="s">
        <v>245</v>
      </c>
      <c r="D67" s="148" t="s">
        <v>257</v>
      </c>
      <c r="E67" s="146" t="s">
        <v>260</v>
      </c>
      <c r="F67" s="146" t="s">
        <v>261</v>
      </c>
      <c r="G67" s="105" t="s">
        <v>94</v>
      </c>
      <c r="H67" s="105" t="s">
        <v>94</v>
      </c>
      <c r="I67" s="147">
        <f t="shared" si="1"/>
        <v>0</v>
      </c>
      <c r="J67" s="144">
        <f t="shared" si="2"/>
        <v>0</v>
      </c>
      <c r="K67" s="118" t="str">
        <f t="shared" si="28"/>
        <v>Not Applicable</v>
      </c>
      <c r="L67" s="121"/>
      <c r="M67" s="110"/>
      <c r="N67" s="9"/>
      <c r="O67" s="111">
        <f t="shared" si="4"/>
        <v>1</v>
      </c>
      <c r="P67" s="111">
        <f t="shared" si="29"/>
        <v>0</v>
      </c>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row>
    <row r="68" ht="12.75" customHeight="1">
      <c r="A68" s="112">
        <v>56.0</v>
      </c>
      <c r="B68" s="113" t="s">
        <v>47</v>
      </c>
      <c r="C68" s="114" t="s">
        <v>245</v>
      </c>
      <c r="D68" s="148" t="s">
        <v>257</v>
      </c>
      <c r="E68" s="146" t="s">
        <v>262</v>
      </c>
      <c r="F68" s="146" t="s">
        <v>263</v>
      </c>
      <c r="G68" s="105" t="s">
        <v>94</v>
      </c>
      <c r="H68" s="105" t="s">
        <v>94</v>
      </c>
      <c r="I68" s="147">
        <f t="shared" si="1"/>
        <v>0</v>
      </c>
      <c r="J68" s="144">
        <f t="shared" si="2"/>
        <v>0</v>
      </c>
      <c r="K68" s="118" t="str">
        <f t="shared" si="28"/>
        <v>Not Applicable</v>
      </c>
      <c r="L68" s="121"/>
      <c r="M68" s="110"/>
      <c r="N68" s="9"/>
      <c r="O68" s="111">
        <f t="shared" si="4"/>
        <v>1</v>
      </c>
      <c r="P68" s="111">
        <f t="shared" si="29"/>
        <v>0</v>
      </c>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row>
    <row r="69" ht="12.75" customHeight="1">
      <c r="A69" s="123" t="s">
        <v>264</v>
      </c>
      <c r="B69" s="124"/>
      <c r="C69" s="124"/>
      <c r="D69" s="124"/>
      <c r="E69" s="124"/>
      <c r="F69" s="125"/>
      <c r="G69" s="126">
        <f t="shared" ref="G69:H69" si="30">SUM(G62:G68)</f>
        <v>0</v>
      </c>
      <c r="H69" s="126">
        <f t="shared" si="30"/>
        <v>0</v>
      </c>
      <c r="I69" s="126">
        <f t="shared" si="1"/>
        <v>0</v>
      </c>
      <c r="J69" s="127">
        <f t="shared" si="2"/>
        <v>0</v>
      </c>
      <c r="K69" s="140" t="s">
        <v>19</v>
      </c>
      <c r="L69" s="129"/>
      <c r="M69" s="130"/>
      <c r="N69" s="9"/>
      <c r="O69" s="111">
        <f t="shared" si="4"/>
        <v>1</v>
      </c>
      <c r="P69" s="111">
        <f>(IF(G62&lt;&gt;"N/A",2)+IF(H62&lt;&gt;"N/A",2)+IF(G63&lt;&gt;"N/A",2)+IF(H63&lt;&gt;"N/A",2)+IF(G64&lt;&gt;"N/A",2)+IF(H64&lt;&gt;"N/A",2)+IF(G65&lt;&gt;"N/A",2)+IF(H65&lt;&gt;"N/A",2)+IF(G66&lt;&gt;"N/A",2)+IF(H66&lt;&gt;"N/A",2)+IF(G67&lt;&gt;"N/A",2)+IF(H67&lt;&gt;"N/A",2)+IF(G68&lt;&gt;"N/A",2)+IF(H68&lt;&gt;"N/A",2))</f>
        <v>0</v>
      </c>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row>
    <row r="70" ht="12.75" customHeight="1">
      <c r="A70" s="100">
        <v>57.0</v>
      </c>
      <c r="B70" s="101" t="s">
        <v>47</v>
      </c>
      <c r="C70" s="102" t="s">
        <v>265</v>
      </c>
      <c r="D70" s="160" t="s">
        <v>107</v>
      </c>
      <c r="E70" s="104" t="s">
        <v>266</v>
      </c>
      <c r="F70" s="104" t="s">
        <v>267</v>
      </c>
      <c r="G70" s="105" t="s">
        <v>94</v>
      </c>
      <c r="H70" s="105" t="s">
        <v>94</v>
      </c>
      <c r="I70" s="106">
        <f t="shared" si="1"/>
        <v>0</v>
      </c>
      <c r="J70" s="107">
        <f t="shared" si="2"/>
        <v>0</v>
      </c>
      <c r="K70" s="108" t="str">
        <f>IF(J70=100%,"Compliant",IF(AND(1%&lt;J70,J70&lt;100%),"Partial",IF(AND(G70="N/A",H70="N/A"),"Not Applicable","Non-Compliant")))</f>
        <v>Not Applicable</v>
      </c>
      <c r="L70" s="161"/>
      <c r="M70" s="162"/>
      <c r="N70" s="9"/>
      <c r="O70" s="111">
        <f t="shared" si="4"/>
        <v>1</v>
      </c>
      <c r="P70" s="111">
        <f>(IF(G70&lt;&gt;"N/A",2)+IF(H70&lt;&gt;"N/A",2))</f>
        <v>0</v>
      </c>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row>
    <row r="71" ht="12.75" customHeight="1">
      <c r="A71" s="123" t="s">
        <v>268</v>
      </c>
      <c r="B71" s="124"/>
      <c r="C71" s="124"/>
      <c r="D71" s="124"/>
      <c r="E71" s="124"/>
      <c r="F71" s="125"/>
      <c r="G71" s="126">
        <f t="shared" ref="G71:H71" si="31">SUM(G70)</f>
        <v>0</v>
      </c>
      <c r="H71" s="126">
        <f t="shared" si="31"/>
        <v>0</v>
      </c>
      <c r="I71" s="126">
        <f t="shared" si="1"/>
        <v>0</v>
      </c>
      <c r="J71" s="127">
        <f t="shared" si="2"/>
        <v>0</v>
      </c>
      <c r="K71" s="128" t="str">
        <f>IF(J71=100%,"Compliant",IF(AND(1%&lt;J71,J71&lt;100%),"Partial",IF(AND(K70="Not Applicable"),"Not Applicable","Non-Compliant")))</f>
        <v>Not Applicable</v>
      </c>
      <c r="L71" s="129"/>
      <c r="M71" s="130"/>
      <c r="N71" s="9"/>
      <c r="O71" s="111">
        <f t="shared" si="4"/>
        <v>1</v>
      </c>
      <c r="P71" s="111">
        <f>(IF(G70&lt;&gt;"N/A",2)+IF(H70&lt;&gt;"N/A",2))</f>
        <v>0</v>
      </c>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row>
    <row r="72" ht="12.75" customHeight="1">
      <c r="A72" s="131">
        <v>58.0</v>
      </c>
      <c r="B72" s="132" t="s">
        <v>47</v>
      </c>
      <c r="C72" s="133" t="s">
        <v>269</v>
      </c>
      <c r="D72" s="134" t="s">
        <v>107</v>
      </c>
      <c r="E72" s="150" t="s">
        <v>270</v>
      </c>
      <c r="F72" s="150" t="s">
        <v>271</v>
      </c>
      <c r="G72" s="105" t="s">
        <v>94</v>
      </c>
      <c r="H72" s="105" t="s">
        <v>94</v>
      </c>
      <c r="I72" s="136">
        <f t="shared" si="1"/>
        <v>0</v>
      </c>
      <c r="J72" s="107">
        <f t="shared" si="2"/>
        <v>0</v>
      </c>
      <c r="K72" s="137" t="str">
        <f t="shared" ref="K72:K73" si="32">IF(J72=100%,"Compliant",IF(AND(1%&lt;J72,J72&lt;100%),"Partial",IF(AND(G72="N/A",H72="N/A"),"Not Applicable","Non-Compliant")))</f>
        <v>Not Applicable</v>
      </c>
      <c r="L72" s="138"/>
      <c r="M72" s="139"/>
      <c r="N72" s="9"/>
      <c r="O72" s="111">
        <f t="shared" si="4"/>
        <v>1</v>
      </c>
      <c r="P72" s="111">
        <f t="shared" ref="P72:P73" si="33">(IF(G72&lt;&gt;"N/A",2)+IF(H72&lt;&gt;"N/A",2))</f>
        <v>0</v>
      </c>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row>
    <row r="73" ht="12.75" customHeight="1">
      <c r="A73" s="112">
        <v>59.0</v>
      </c>
      <c r="B73" s="113" t="s">
        <v>47</v>
      </c>
      <c r="C73" s="153" t="s">
        <v>269</v>
      </c>
      <c r="D73" s="159" t="s">
        <v>107</v>
      </c>
      <c r="E73" s="116" t="s">
        <v>272</v>
      </c>
      <c r="F73" s="116" t="s">
        <v>273</v>
      </c>
      <c r="G73" s="105" t="s">
        <v>94</v>
      </c>
      <c r="H73" s="105" t="s">
        <v>94</v>
      </c>
      <c r="I73" s="117">
        <f t="shared" si="1"/>
        <v>0</v>
      </c>
      <c r="J73" s="107">
        <f t="shared" si="2"/>
        <v>0</v>
      </c>
      <c r="K73" s="118" t="str">
        <f t="shared" si="32"/>
        <v>Not Applicable</v>
      </c>
      <c r="L73" s="121"/>
      <c r="M73" s="110"/>
      <c r="N73" s="9"/>
      <c r="O73" s="111">
        <f t="shared" si="4"/>
        <v>1</v>
      </c>
      <c r="P73" s="111">
        <f t="shared" si="33"/>
        <v>0</v>
      </c>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row>
    <row r="74" ht="12.75" customHeight="1">
      <c r="A74" s="123" t="s">
        <v>274</v>
      </c>
      <c r="B74" s="124"/>
      <c r="C74" s="124"/>
      <c r="D74" s="124"/>
      <c r="E74" s="124"/>
      <c r="F74" s="125"/>
      <c r="G74" s="126">
        <f t="shared" ref="G74:H74" si="34">SUM(G72:G73)</f>
        <v>0</v>
      </c>
      <c r="H74" s="126">
        <f t="shared" si="34"/>
        <v>0</v>
      </c>
      <c r="I74" s="126">
        <f t="shared" si="1"/>
        <v>0</v>
      </c>
      <c r="J74" s="127">
        <f t="shared" si="2"/>
        <v>0</v>
      </c>
      <c r="K74" s="140" t="s">
        <v>19</v>
      </c>
      <c r="L74" s="129"/>
      <c r="M74" s="130"/>
      <c r="N74" s="9"/>
      <c r="O74" s="111">
        <f t="shared" si="4"/>
        <v>1</v>
      </c>
      <c r="P74" s="111">
        <f>(IF(G72&lt;"N/A",2)+IF(H72&lt;&gt;"N/A",2)+IF(G73&lt;&gt;"N/A",2)+IF(H73&lt;&gt;"N/A",2))</f>
        <v>0</v>
      </c>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row>
    <row r="75" ht="12.75" customHeight="1">
      <c r="A75" s="131">
        <v>60.0</v>
      </c>
      <c r="B75" s="132" t="s">
        <v>47</v>
      </c>
      <c r="C75" s="133" t="s">
        <v>275</v>
      </c>
      <c r="D75" s="149" t="s">
        <v>276</v>
      </c>
      <c r="E75" s="150" t="s">
        <v>277</v>
      </c>
      <c r="F75" s="150" t="s">
        <v>278</v>
      </c>
      <c r="G75" s="105">
        <v>2.0</v>
      </c>
      <c r="H75" s="105">
        <v>2.0</v>
      </c>
      <c r="I75" s="136">
        <f t="shared" si="1"/>
        <v>4</v>
      </c>
      <c r="J75" s="107">
        <f t="shared" si="2"/>
        <v>1</v>
      </c>
      <c r="K75" s="137" t="str">
        <f t="shared" ref="K75:K78" si="35">IF(J75=100%,"Compliant",IF(AND(1%&lt;J75,J75&lt;100%),"Partial",IF(AND(G75="N/A",H75="N/A"),"Not Applicable","Non-Compliant")))</f>
        <v>Compliant</v>
      </c>
      <c r="L75" s="155" t="s">
        <v>279</v>
      </c>
      <c r="M75" s="139"/>
      <c r="N75" s="9"/>
      <c r="O75" s="111">
        <f t="shared" si="4"/>
        <v>4</v>
      </c>
      <c r="P75" s="111">
        <f t="shared" ref="P75:P78" si="36">(IF(G75&lt;&gt;"N/A",2)+IF(H75&lt;&gt;"N/A",2))</f>
        <v>4</v>
      </c>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row>
    <row r="76" ht="12.75" customHeight="1">
      <c r="A76" s="112">
        <v>61.0</v>
      </c>
      <c r="B76" s="113" t="s">
        <v>47</v>
      </c>
      <c r="C76" s="114" t="s">
        <v>275</v>
      </c>
      <c r="D76" s="115" t="s">
        <v>280</v>
      </c>
      <c r="E76" s="116" t="s">
        <v>281</v>
      </c>
      <c r="F76" s="116" t="s">
        <v>282</v>
      </c>
      <c r="G76" s="105" t="s">
        <v>94</v>
      </c>
      <c r="H76" s="105" t="s">
        <v>94</v>
      </c>
      <c r="I76" s="117">
        <f t="shared" si="1"/>
        <v>0</v>
      </c>
      <c r="J76" s="107">
        <f t="shared" si="2"/>
        <v>0</v>
      </c>
      <c r="K76" s="118" t="str">
        <f t="shared" si="35"/>
        <v>Not Applicable</v>
      </c>
      <c r="L76" s="121"/>
      <c r="M76" s="110"/>
      <c r="N76" s="9"/>
      <c r="O76" s="111">
        <f t="shared" si="4"/>
        <v>1</v>
      </c>
      <c r="P76" s="111">
        <f t="shared" si="36"/>
        <v>0</v>
      </c>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row>
    <row r="77" ht="12.75" customHeight="1">
      <c r="A77" s="112">
        <v>62.0</v>
      </c>
      <c r="B77" s="113" t="s">
        <v>47</v>
      </c>
      <c r="C77" s="114" t="s">
        <v>275</v>
      </c>
      <c r="D77" s="145" t="s">
        <v>283</v>
      </c>
      <c r="E77" s="146" t="s">
        <v>284</v>
      </c>
      <c r="F77" s="146" t="s">
        <v>285</v>
      </c>
      <c r="G77" s="105" t="s">
        <v>94</v>
      </c>
      <c r="H77" s="105" t="s">
        <v>94</v>
      </c>
      <c r="I77" s="147">
        <f t="shared" si="1"/>
        <v>0</v>
      </c>
      <c r="J77" s="144">
        <f t="shared" si="2"/>
        <v>0</v>
      </c>
      <c r="K77" s="118" t="str">
        <f t="shared" si="35"/>
        <v>Not Applicable</v>
      </c>
      <c r="L77" s="121"/>
      <c r="M77" s="110"/>
      <c r="N77" s="9"/>
      <c r="O77" s="111">
        <f t="shared" si="4"/>
        <v>1</v>
      </c>
      <c r="P77" s="111">
        <f t="shared" si="36"/>
        <v>0</v>
      </c>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row>
    <row r="78" ht="12.75" customHeight="1">
      <c r="A78" s="112">
        <v>63.0</v>
      </c>
      <c r="B78" s="113" t="s">
        <v>47</v>
      </c>
      <c r="C78" s="114" t="s">
        <v>275</v>
      </c>
      <c r="D78" s="145" t="s">
        <v>286</v>
      </c>
      <c r="E78" s="146" t="s">
        <v>287</v>
      </c>
      <c r="F78" s="146" t="s">
        <v>288</v>
      </c>
      <c r="G78" s="105" t="s">
        <v>94</v>
      </c>
      <c r="H78" s="105" t="s">
        <v>94</v>
      </c>
      <c r="I78" s="147">
        <f t="shared" si="1"/>
        <v>0</v>
      </c>
      <c r="J78" s="144">
        <f t="shared" si="2"/>
        <v>0</v>
      </c>
      <c r="K78" s="118" t="str">
        <f t="shared" si="35"/>
        <v>Not Applicable</v>
      </c>
      <c r="L78" s="121"/>
      <c r="M78" s="110"/>
      <c r="N78" s="9"/>
      <c r="O78" s="111">
        <f t="shared" si="4"/>
        <v>1</v>
      </c>
      <c r="P78" s="111">
        <f t="shared" si="36"/>
        <v>0</v>
      </c>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row>
    <row r="79" ht="12.75" customHeight="1">
      <c r="A79" s="123" t="s">
        <v>289</v>
      </c>
      <c r="B79" s="124"/>
      <c r="C79" s="124"/>
      <c r="D79" s="124"/>
      <c r="E79" s="124"/>
      <c r="F79" s="125"/>
      <c r="G79" s="126">
        <f t="shared" ref="G79:H79" si="37">SUM(G75:G78)</f>
        <v>2</v>
      </c>
      <c r="H79" s="126">
        <f t="shared" si="37"/>
        <v>2</v>
      </c>
      <c r="I79" s="126">
        <f t="shared" si="1"/>
        <v>4</v>
      </c>
      <c r="J79" s="127">
        <f t="shared" si="2"/>
        <v>1</v>
      </c>
      <c r="K79" s="128" t="str">
        <f>IF(J79=100%,"Compliant",IF(AND(1%&lt;J79,J79&lt;100%),"Partial",IF(AND(K75="Not Applicable",K76="Not Applicable",K77="Not Applicable",K78="Not Applicable"),"Not Applicable","Non-Compliant")))</f>
        <v>Compliant</v>
      </c>
      <c r="L79" s="129"/>
      <c r="M79" s="130"/>
      <c r="N79" s="9"/>
      <c r="O79" s="111">
        <f t="shared" si="4"/>
        <v>4</v>
      </c>
      <c r="P79" s="111">
        <f>(IF(G75&lt;"N/A",2)+IF(H75&lt;&gt;"N/A",2)+IF(G76&lt;&gt;"N/A",2)+IF(H76&lt;&gt;"N/A",2)+IF(G77&lt;"N/A",2)+IF(H77&lt;&gt;"N/A",2)+IF(G78&lt;&gt;"N/A",2)+IF(H78&lt;&gt;"N/A",2))</f>
        <v>4</v>
      </c>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row>
    <row r="80" ht="12.75" customHeight="1">
      <c r="A80" s="131">
        <v>64.0</v>
      </c>
      <c r="B80" s="132" t="s">
        <v>56</v>
      </c>
      <c r="C80" s="133" t="s">
        <v>290</v>
      </c>
      <c r="D80" s="149" t="s">
        <v>291</v>
      </c>
      <c r="E80" s="150" t="s">
        <v>292</v>
      </c>
      <c r="F80" s="150" t="s">
        <v>293</v>
      </c>
      <c r="G80" s="105" t="s">
        <v>94</v>
      </c>
      <c r="H80" s="105" t="s">
        <v>94</v>
      </c>
      <c r="I80" s="136">
        <f t="shared" si="1"/>
        <v>0</v>
      </c>
      <c r="J80" s="107">
        <f t="shared" si="2"/>
        <v>0</v>
      </c>
      <c r="K80" s="137" t="str">
        <f t="shared" ref="K80:K88" si="38">IF(J80=100%,"Compliant",IF(AND(1%&lt;J80,J80&lt;100%),"Partial",IF(AND(G80="N/A",H80="N/A"),"Not Applicable","Non-Compliant")))</f>
        <v>Not Applicable</v>
      </c>
      <c r="L80" s="138"/>
      <c r="M80" s="139"/>
      <c r="N80" s="9"/>
      <c r="O80" s="111">
        <f t="shared" si="4"/>
        <v>1</v>
      </c>
      <c r="P80" s="111">
        <f t="shared" ref="P80:P88" si="39">(IF(G80&lt;&gt;"N/A",2)+IF(H80&lt;&gt;"N/A",2))</f>
        <v>0</v>
      </c>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row>
    <row r="81" ht="12.75" customHeight="1">
      <c r="A81" s="112">
        <v>65.0</v>
      </c>
      <c r="B81" s="113" t="s">
        <v>56</v>
      </c>
      <c r="C81" s="114" t="s">
        <v>290</v>
      </c>
      <c r="D81" s="154" t="s">
        <v>291</v>
      </c>
      <c r="E81" s="116" t="s">
        <v>294</v>
      </c>
      <c r="F81" s="116" t="s">
        <v>295</v>
      </c>
      <c r="G81" s="105" t="s">
        <v>94</v>
      </c>
      <c r="H81" s="105" t="s">
        <v>94</v>
      </c>
      <c r="I81" s="117">
        <f t="shared" si="1"/>
        <v>0</v>
      </c>
      <c r="J81" s="107">
        <f t="shared" si="2"/>
        <v>0</v>
      </c>
      <c r="K81" s="118" t="str">
        <f t="shared" si="38"/>
        <v>Not Applicable</v>
      </c>
      <c r="L81" s="121"/>
      <c r="M81" s="110"/>
      <c r="N81" s="9"/>
      <c r="O81" s="111">
        <f t="shared" si="4"/>
        <v>1</v>
      </c>
      <c r="P81" s="111">
        <f t="shared" si="39"/>
        <v>0</v>
      </c>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row>
    <row r="82" ht="12.75" customHeight="1">
      <c r="A82" s="112">
        <v>66.0</v>
      </c>
      <c r="B82" s="113" t="s">
        <v>56</v>
      </c>
      <c r="C82" s="114" t="s">
        <v>290</v>
      </c>
      <c r="D82" s="154" t="s">
        <v>291</v>
      </c>
      <c r="E82" s="116" t="s">
        <v>296</v>
      </c>
      <c r="F82" s="116" t="s">
        <v>297</v>
      </c>
      <c r="G82" s="105" t="s">
        <v>94</v>
      </c>
      <c r="H82" s="105" t="s">
        <v>94</v>
      </c>
      <c r="I82" s="117">
        <f t="shared" si="1"/>
        <v>0</v>
      </c>
      <c r="J82" s="107">
        <f t="shared" si="2"/>
        <v>0</v>
      </c>
      <c r="K82" s="118" t="str">
        <f t="shared" si="38"/>
        <v>Not Applicable</v>
      </c>
      <c r="L82" s="121"/>
      <c r="M82" s="110"/>
      <c r="N82" s="9"/>
      <c r="O82" s="111">
        <f t="shared" si="4"/>
        <v>1</v>
      </c>
      <c r="P82" s="111">
        <f t="shared" si="39"/>
        <v>0</v>
      </c>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row>
    <row r="83" ht="12.75" customHeight="1">
      <c r="A83" s="112">
        <v>67.0</v>
      </c>
      <c r="B83" s="113" t="s">
        <v>56</v>
      </c>
      <c r="C83" s="114" t="s">
        <v>290</v>
      </c>
      <c r="D83" s="115" t="s">
        <v>298</v>
      </c>
      <c r="E83" s="116" t="s">
        <v>299</v>
      </c>
      <c r="F83" s="116" t="s">
        <v>300</v>
      </c>
      <c r="G83" s="105" t="s">
        <v>94</v>
      </c>
      <c r="H83" s="105" t="s">
        <v>94</v>
      </c>
      <c r="I83" s="117">
        <f t="shared" si="1"/>
        <v>0</v>
      </c>
      <c r="J83" s="107">
        <f t="shared" si="2"/>
        <v>0</v>
      </c>
      <c r="K83" s="118" t="str">
        <f t="shared" si="38"/>
        <v>Not Applicable</v>
      </c>
      <c r="L83" s="121"/>
      <c r="M83" s="110"/>
      <c r="N83" s="9"/>
      <c r="O83" s="111">
        <f t="shared" si="4"/>
        <v>1</v>
      </c>
      <c r="P83" s="111">
        <f t="shared" si="39"/>
        <v>0</v>
      </c>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row>
    <row r="84" ht="37.5" customHeight="1">
      <c r="A84" s="112">
        <v>68.0</v>
      </c>
      <c r="B84" s="113" t="s">
        <v>56</v>
      </c>
      <c r="C84" s="114" t="s">
        <v>290</v>
      </c>
      <c r="D84" s="145" t="s">
        <v>301</v>
      </c>
      <c r="E84" s="146" t="s">
        <v>302</v>
      </c>
      <c r="F84" s="146" t="s">
        <v>303</v>
      </c>
      <c r="G84" s="105" t="s">
        <v>94</v>
      </c>
      <c r="H84" s="105" t="s">
        <v>94</v>
      </c>
      <c r="I84" s="147">
        <f t="shared" si="1"/>
        <v>0</v>
      </c>
      <c r="J84" s="144">
        <f t="shared" si="2"/>
        <v>0</v>
      </c>
      <c r="K84" s="118" t="str">
        <f t="shared" si="38"/>
        <v>Not Applicable</v>
      </c>
      <c r="L84" s="121"/>
      <c r="M84" s="110"/>
      <c r="N84" s="9"/>
      <c r="O84" s="111">
        <f t="shared" si="4"/>
        <v>1</v>
      </c>
      <c r="P84" s="111">
        <f t="shared" si="39"/>
        <v>0</v>
      </c>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row>
    <row r="85" ht="12.75" customHeight="1">
      <c r="A85" s="112">
        <v>69.0</v>
      </c>
      <c r="B85" s="113" t="s">
        <v>56</v>
      </c>
      <c r="C85" s="114" t="s">
        <v>290</v>
      </c>
      <c r="D85" s="145" t="s">
        <v>301</v>
      </c>
      <c r="E85" s="146" t="s">
        <v>304</v>
      </c>
      <c r="F85" s="146" t="s">
        <v>305</v>
      </c>
      <c r="G85" s="105" t="s">
        <v>94</v>
      </c>
      <c r="H85" s="105" t="s">
        <v>94</v>
      </c>
      <c r="I85" s="147">
        <f t="shared" si="1"/>
        <v>0</v>
      </c>
      <c r="J85" s="144">
        <f t="shared" si="2"/>
        <v>0</v>
      </c>
      <c r="K85" s="118" t="str">
        <f t="shared" si="38"/>
        <v>Not Applicable</v>
      </c>
      <c r="L85" s="121"/>
      <c r="M85" s="110"/>
      <c r="N85" s="9"/>
      <c r="O85" s="111">
        <f t="shared" si="4"/>
        <v>1</v>
      </c>
      <c r="P85" s="111">
        <f t="shared" si="39"/>
        <v>0</v>
      </c>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row>
    <row r="86" ht="12.75" customHeight="1">
      <c r="A86" s="112">
        <v>70.0</v>
      </c>
      <c r="B86" s="113" t="s">
        <v>56</v>
      </c>
      <c r="C86" s="114" t="s">
        <v>290</v>
      </c>
      <c r="D86" s="145" t="s">
        <v>306</v>
      </c>
      <c r="E86" s="146" t="s">
        <v>307</v>
      </c>
      <c r="F86" s="146" t="s">
        <v>308</v>
      </c>
      <c r="G86" s="105" t="s">
        <v>94</v>
      </c>
      <c r="H86" s="105" t="s">
        <v>94</v>
      </c>
      <c r="I86" s="147">
        <f t="shared" si="1"/>
        <v>0</v>
      </c>
      <c r="J86" s="144">
        <f t="shared" si="2"/>
        <v>0</v>
      </c>
      <c r="K86" s="118" t="str">
        <f t="shared" si="38"/>
        <v>Not Applicable</v>
      </c>
      <c r="L86" s="163"/>
      <c r="M86" s="110"/>
      <c r="N86" s="9"/>
      <c r="O86" s="111">
        <f t="shared" si="4"/>
        <v>1</v>
      </c>
      <c r="P86" s="111">
        <f t="shared" si="39"/>
        <v>0</v>
      </c>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row>
    <row r="87" ht="12.75" customHeight="1">
      <c r="A87" s="112">
        <v>71.0</v>
      </c>
      <c r="B87" s="113" t="s">
        <v>56</v>
      </c>
      <c r="C87" s="153" t="s">
        <v>290</v>
      </c>
      <c r="D87" s="148" t="s">
        <v>306</v>
      </c>
      <c r="E87" s="146" t="s">
        <v>309</v>
      </c>
      <c r="F87" s="146" t="s">
        <v>310</v>
      </c>
      <c r="G87" s="105" t="s">
        <v>94</v>
      </c>
      <c r="H87" s="105" t="s">
        <v>94</v>
      </c>
      <c r="I87" s="147">
        <f t="shared" si="1"/>
        <v>0</v>
      </c>
      <c r="J87" s="144">
        <f t="shared" si="2"/>
        <v>0</v>
      </c>
      <c r="K87" s="118" t="str">
        <f t="shared" si="38"/>
        <v>Not Applicable</v>
      </c>
      <c r="L87" s="121"/>
      <c r="M87" s="110"/>
      <c r="N87" s="9"/>
      <c r="O87" s="111">
        <f t="shared" si="4"/>
        <v>1</v>
      </c>
      <c r="P87" s="111">
        <f t="shared" si="39"/>
        <v>0</v>
      </c>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row>
    <row r="88" ht="12.75" customHeight="1">
      <c r="A88" s="112">
        <v>72.0</v>
      </c>
      <c r="B88" s="113" t="s">
        <v>56</v>
      </c>
      <c r="C88" s="153" t="s">
        <v>290</v>
      </c>
      <c r="D88" s="148" t="s">
        <v>306</v>
      </c>
      <c r="E88" s="146" t="s">
        <v>311</v>
      </c>
      <c r="F88" s="146" t="s">
        <v>312</v>
      </c>
      <c r="G88" s="105" t="s">
        <v>94</v>
      </c>
      <c r="H88" s="105" t="s">
        <v>94</v>
      </c>
      <c r="I88" s="147">
        <f t="shared" si="1"/>
        <v>0</v>
      </c>
      <c r="J88" s="144">
        <f t="shared" si="2"/>
        <v>0</v>
      </c>
      <c r="K88" s="118" t="str">
        <f t="shared" si="38"/>
        <v>Not Applicable</v>
      </c>
      <c r="L88" s="121"/>
      <c r="M88" s="110"/>
      <c r="N88" s="9"/>
      <c r="O88" s="111">
        <f t="shared" si="4"/>
        <v>1</v>
      </c>
      <c r="P88" s="111">
        <f t="shared" si="39"/>
        <v>0</v>
      </c>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row>
    <row r="89" ht="12.75" customHeight="1">
      <c r="A89" s="123" t="s">
        <v>313</v>
      </c>
      <c r="B89" s="124"/>
      <c r="C89" s="124"/>
      <c r="D89" s="124"/>
      <c r="E89" s="124"/>
      <c r="F89" s="125"/>
      <c r="G89" s="126">
        <f t="shared" ref="G89:H89" si="40">SUM(G80:G88)</f>
        <v>0</v>
      </c>
      <c r="H89" s="126">
        <f t="shared" si="40"/>
        <v>0</v>
      </c>
      <c r="I89" s="126">
        <f t="shared" si="1"/>
        <v>0</v>
      </c>
      <c r="J89" s="127">
        <f t="shared" si="2"/>
        <v>0</v>
      </c>
      <c r="K89" s="140" t="s">
        <v>19</v>
      </c>
      <c r="L89" s="129"/>
      <c r="M89" s="130"/>
      <c r="N89" s="9"/>
      <c r="O89" s="111">
        <f t="shared" si="4"/>
        <v>1</v>
      </c>
      <c r="P89" s="111">
        <f>(IF(G80&lt;&gt;"N/A",2)+IF(H80&lt;&gt;"N/A",2)+IF(G81&lt;"N/A",2)+IF(H81&lt;&gt;"N/A",2)+IF(G82&lt;&gt;"N/A",2)+IF(H82&lt;&gt;"N/A",2)+IF(G83&lt;"N/A",2)+IF(H83&lt;&gt;"N/A",2)+IF(G84&lt;&gt;"N/A",2)+IF(H84&lt;&gt;"N/A",2)+IF(G85&lt;"N/A",2)+IF(H85&lt;&gt;"N/A",2)+IF(G86&lt;&gt;"N/A",2)+IF(H86&lt;&gt;"N/A",2)+IF(G87&lt;"N/A",2)+IF(H87&lt;&gt;"N/A",2)+IF(G88&lt;&gt;"N/A",2)+IF(H88&lt;&gt;"N/A",2))</f>
        <v>0</v>
      </c>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row>
    <row r="90" ht="12.75" customHeight="1">
      <c r="A90" s="131">
        <v>73.0</v>
      </c>
      <c r="B90" s="132" t="s">
        <v>56</v>
      </c>
      <c r="C90" s="133" t="s">
        <v>314</v>
      </c>
      <c r="D90" s="134" t="s">
        <v>107</v>
      </c>
      <c r="E90" s="135" t="s">
        <v>315</v>
      </c>
      <c r="F90" s="135" t="s">
        <v>316</v>
      </c>
      <c r="G90" s="105" t="s">
        <v>94</v>
      </c>
      <c r="H90" s="105" t="s">
        <v>94</v>
      </c>
      <c r="I90" s="136">
        <f t="shared" si="1"/>
        <v>0</v>
      </c>
      <c r="J90" s="107">
        <f t="shared" si="2"/>
        <v>0</v>
      </c>
      <c r="K90" s="137" t="str">
        <f t="shared" ref="K90:K92" si="41">IF(J90=100%,"Compliant",IF(AND(1%&lt;J90,J90&lt;100%),"Partial",IF(AND(G90="N/A",H90="N/A"),"Not Applicable","Non-Compliant")))</f>
        <v>Not Applicable</v>
      </c>
      <c r="L90" s="138"/>
      <c r="M90" s="139"/>
      <c r="N90" s="9"/>
      <c r="O90" s="111">
        <f t="shared" si="4"/>
        <v>1</v>
      </c>
      <c r="P90" s="111">
        <f t="shared" ref="P90:P92" si="42">(IF(G90&lt;&gt;"N/A",2)+IF(H90&lt;&gt;"N/A",2))</f>
        <v>0</v>
      </c>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row>
    <row r="91" ht="12.75" customHeight="1">
      <c r="A91" s="112">
        <v>74.0</v>
      </c>
      <c r="B91" s="113" t="s">
        <v>56</v>
      </c>
      <c r="C91" s="114" t="s">
        <v>314</v>
      </c>
      <c r="D91" s="159" t="s">
        <v>107</v>
      </c>
      <c r="E91" s="164" t="s">
        <v>317</v>
      </c>
      <c r="F91" s="164" t="s">
        <v>318</v>
      </c>
      <c r="G91" s="105">
        <v>2.0</v>
      </c>
      <c r="H91" s="105">
        <v>2.0</v>
      </c>
      <c r="I91" s="117">
        <f t="shared" si="1"/>
        <v>4</v>
      </c>
      <c r="J91" s="107">
        <f t="shared" si="2"/>
        <v>1</v>
      </c>
      <c r="K91" s="118" t="str">
        <f t="shared" si="41"/>
        <v>Compliant</v>
      </c>
      <c r="L91" s="152" t="s">
        <v>319</v>
      </c>
      <c r="M91" s="110"/>
      <c r="N91" s="9"/>
      <c r="O91" s="111">
        <f t="shared" si="4"/>
        <v>4</v>
      </c>
      <c r="P91" s="111">
        <f t="shared" si="42"/>
        <v>4</v>
      </c>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row>
    <row r="92" ht="12.75" customHeight="1">
      <c r="A92" s="112">
        <v>75.0</v>
      </c>
      <c r="B92" s="113" t="s">
        <v>56</v>
      </c>
      <c r="C92" s="114" t="s">
        <v>314</v>
      </c>
      <c r="D92" s="159" t="s">
        <v>107</v>
      </c>
      <c r="E92" s="164" t="s">
        <v>320</v>
      </c>
      <c r="F92" s="164" t="s">
        <v>321</v>
      </c>
      <c r="G92" s="105">
        <v>2.0</v>
      </c>
      <c r="H92" s="105">
        <v>2.0</v>
      </c>
      <c r="I92" s="117">
        <f t="shared" si="1"/>
        <v>4</v>
      </c>
      <c r="J92" s="107">
        <f t="shared" si="2"/>
        <v>1</v>
      </c>
      <c r="K92" s="118" t="str">
        <f t="shared" si="41"/>
        <v>Compliant</v>
      </c>
      <c r="L92" s="152" t="s">
        <v>322</v>
      </c>
      <c r="M92" s="110"/>
      <c r="N92" s="9"/>
      <c r="O92" s="111">
        <f t="shared" si="4"/>
        <v>4</v>
      </c>
      <c r="P92" s="111">
        <f t="shared" si="42"/>
        <v>4</v>
      </c>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row>
    <row r="93" ht="12.75" customHeight="1">
      <c r="A93" s="123" t="s">
        <v>323</v>
      </c>
      <c r="B93" s="124"/>
      <c r="C93" s="124"/>
      <c r="D93" s="124"/>
      <c r="E93" s="124"/>
      <c r="F93" s="125"/>
      <c r="G93" s="126">
        <f t="shared" ref="G93:H93" si="43">SUM(G90:G92)</f>
        <v>4</v>
      </c>
      <c r="H93" s="126">
        <f t="shared" si="43"/>
        <v>4</v>
      </c>
      <c r="I93" s="126">
        <f t="shared" si="1"/>
        <v>8</v>
      </c>
      <c r="J93" s="127">
        <f t="shared" si="2"/>
        <v>1</v>
      </c>
      <c r="K93" s="128" t="str">
        <f>IF(J93=100%,"Compliant",IF(AND(1%&lt;J93,J93&lt;100%),"Partial",IF(AND(K90="Not Applicable",K91="Not Applicable",K92="Not Applicable"),"Not Applicable","Non-Compliant")))</f>
        <v>Compliant</v>
      </c>
      <c r="L93" s="129"/>
      <c r="M93" s="130"/>
      <c r="N93" s="9"/>
      <c r="O93" s="111">
        <f t="shared" si="4"/>
        <v>8</v>
      </c>
      <c r="P93" s="111">
        <f>(IF(G90&lt;&gt;"N/A",2)+IF(H90&lt;&gt;"N/A",2)+IF(G91&lt;&gt;"N/A",2)+IF(H91&lt;&gt;"N/A",2)+IF(G92&lt;&gt;"N/A",2)+IF(H92&lt;&gt;"N/A",2))</f>
        <v>8</v>
      </c>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row>
    <row r="94" ht="12.75" customHeight="1">
      <c r="A94" s="131">
        <v>76.0</v>
      </c>
      <c r="B94" s="132" t="s">
        <v>56</v>
      </c>
      <c r="C94" s="133" t="s">
        <v>324</v>
      </c>
      <c r="D94" s="141" t="s">
        <v>325</v>
      </c>
      <c r="E94" s="165" t="s">
        <v>326</v>
      </c>
      <c r="F94" s="165" t="s">
        <v>327</v>
      </c>
      <c r="G94" s="105" t="s">
        <v>94</v>
      </c>
      <c r="H94" s="105" t="s">
        <v>94</v>
      </c>
      <c r="I94" s="143">
        <f t="shared" si="1"/>
        <v>0</v>
      </c>
      <c r="J94" s="144">
        <f t="shared" si="2"/>
        <v>0</v>
      </c>
      <c r="K94" s="137" t="str">
        <f>IF(J94=100%,"Compliant",IF(AND(1%&lt;J94,J94&lt;100%),"Partial",IF(AND(G94="N/A",H94="N/A"),"Not Applicable","Non-Compliant")))</f>
        <v>Not Applicable</v>
      </c>
      <c r="L94" s="138"/>
      <c r="M94" s="139"/>
      <c r="N94" s="9"/>
      <c r="O94" s="111">
        <f t="shared" si="4"/>
        <v>1</v>
      </c>
      <c r="P94" s="111">
        <f>(IF(G94&lt;&gt;"N/A",2)+IF(H94&lt;&gt;"N/A",2))</f>
        <v>0</v>
      </c>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row>
    <row r="95" ht="12.75" customHeight="1">
      <c r="A95" s="123" t="s">
        <v>328</v>
      </c>
      <c r="B95" s="124"/>
      <c r="C95" s="124"/>
      <c r="D95" s="124"/>
      <c r="E95" s="124"/>
      <c r="F95" s="125"/>
      <c r="G95" s="126">
        <f t="shared" ref="G95:H95" si="44">SUM(G94)</f>
        <v>0</v>
      </c>
      <c r="H95" s="126">
        <f t="shared" si="44"/>
        <v>0</v>
      </c>
      <c r="I95" s="126">
        <f t="shared" si="1"/>
        <v>0</v>
      </c>
      <c r="J95" s="127">
        <f t="shared" si="2"/>
        <v>0</v>
      </c>
      <c r="K95" s="140" t="s">
        <v>19</v>
      </c>
      <c r="L95" s="129"/>
      <c r="M95" s="130"/>
      <c r="N95" s="9"/>
      <c r="O95" s="111">
        <f t="shared" si="4"/>
        <v>1</v>
      </c>
      <c r="P95" s="111">
        <f>(IF(G94&lt;&gt;"N/A",2)+IF(H94&lt;&gt;"N/A",2))</f>
        <v>0</v>
      </c>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row>
    <row r="96" ht="12.75" customHeight="1">
      <c r="A96" s="100">
        <v>77.0</v>
      </c>
      <c r="B96" s="101" t="s">
        <v>56</v>
      </c>
      <c r="C96" s="102" t="s">
        <v>329</v>
      </c>
      <c r="D96" s="160" t="s">
        <v>107</v>
      </c>
      <c r="E96" s="104" t="s">
        <v>330</v>
      </c>
      <c r="F96" s="104" t="s">
        <v>331</v>
      </c>
      <c r="G96" s="105" t="s">
        <v>94</v>
      </c>
      <c r="H96" s="105" t="s">
        <v>94</v>
      </c>
      <c r="I96" s="106">
        <f t="shared" si="1"/>
        <v>0</v>
      </c>
      <c r="J96" s="107">
        <f t="shared" si="2"/>
        <v>0</v>
      </c>
      <c r="K96" s="108" t="str">
        <f>IF(J96=100%,"Compliant",IF(AND(1%&lt;J96,J96&lt;100%),"Partial",IF(AND(G96="N/A",H96="N/A"),"Not Applicable","Non-Compliant")))</f>
        <v>Not Applicable</v>
      </c>
      <c r="L96" s="161"/>
      <c r="M96" s="162"/>
      <c r="N96" s="9"/>
      <c r="O96" s="111">
        <f t="shared" si="4"/>
        <v>1</v>
      </c>
      <c r="P96" s="111">
        <f>(IF(G96&lt;&gt;"N/A",2)+IF(H96&lt;&gt;"N/A",2))</f>
        <v>0</v>
      </c>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row>
    <row r="97" ht="12.75" customHeight="1">
      <c r="A97" s="123" t="s">
        <v>332</v>
      </c>
      <c r="B97" s="124"/>
      <c r="C97" s="124"/>
      <c r="D97" s="124"/>
      <c r="E97" s="124"/>
      <c r="F97" s="125"/>
      <c r="G97" s="126">
        <f t="shared" ref="G97:H97" si="45">SUM(G96)</f>
        <v>0</v>
      </c>
      <c r="H97" s="126">
        <f t="shared" si="45"/>
        <v>0</v>
      </c>
      <c r="I97" s="126">
        <f t="shared" si="1"/>
        <v>0</v>
      </c>
      <c r="J97" s="127">
        <f t="shared" si="2"/>
        <v>0</v>
      </c>
      <c r="K97" s="140" t="s">
        <v>19</v>
      </c>
      <c r="L97" s="129"/>
      <c r="M97" s="130"/>
      <c r="N97" s="9"/>
      <c r="O97" s="111">
        <f t="shared" si="4"/>
        <v>1</v>
      </c>
      <c r="P97" s="111">
        <f>(IF(G96&lt;&gt;"N/A",2)+IF(H96&lt;&gt;"N/A",2))</f>
        <v>0</v>
      </c>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row>
    <row r="98" ht="12.75" customHeight="1">
      <c r="A98" s="131">
        <v>78.0</v>
      </c>
      <c r="B98" s="132" t="s">
        <v>56</v>
      </c>
      <c r="C98" s="133" t="s">
        <v>333</v>
      </c>
      <c r="D98" s="141" t="s">
        <v>334</v>
      </c>
      <c r="E98" s="166" t="s">
        <v>335</v>
      </c>
      <c r="F98" s="165" t="s">
        <v>336</v>
      </c>
      <c r="G98" s="105" t="s">
        <v>94</v>
      </c>
      <c r="H98" s="105" t="s">
        <v>94</v>
      </c>
      <c r="I98" s="143">
        <f t="shared" si="1"/>
        <v>0</v>
      </c>
      <c r="J98" s="144">
        <f t="shared" si="2"/>
        <v>0</v>
      </c>
      <c r="K98" s="137" t="str">
        <f t="shared" ref="K98:K101" si="46">IF(J98=100%,"Compliant",IF(AND(1%&lt;J98,J98&lt;100%),"Partial",IF(AND(G98="N/A",H98="N/A"),"Not Applicable","Non-Compliant")))</f>
        <v>Not Applicable</v>
      </c>
      <c r="L98" s="138"/>
      <c r="M98" s="139"/>
      <c r="N98" s="9"/>
      <c r="O98" s="111">
        <f t="shared" si="4"/>
        <v>1</v>
      </c>
      <c r="P98" s="111">
        <f t="shared" ref="P98:P101" si="47">(IF(G98&lt;&gt;"N/A",2)+IF(H98&lt;&gt;"N/A",2))</f>
        <v>0</v>
      </c>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row>
    <row r="99" ht="12.75" customHeight="1">
      <c r="A99" s="112">
        <v>79.0</v>
      </c>
      <c r="B99" s="113" t="s">
        <v>56</v>
      </c>
      <c r="C99" s="114" t="s">
        <v>333</v>
      </c>
      <c r="D99" s="145" t="s">
        <v>334</v>
      </c>
      <c r="E99" s="167" t="s">
        <v>337</v>
      </c>
      <c r="F99" s="151" t="s">
        <v>338</v>
      </c>
      <c r="G99" s="105" t="s">
        <v>94</v>
      </c>
      <c r="H99" s="105" t="s">
        <v>94</v>
      </c>
      <c r="I99" s="147">
        <f t="shared" si="1"/>
        <v>0</v>
      </c>
      <c r="J99" s="144">
        <f t="shared" si="2"/>
        <v>0</v>
      </c>
      <c r="K99" s="118" t="str">
        <f t="shared" si="46"/>
        <v>Not Applicable</v>
      </c>
      <c r="L99" s="138"/>
      <c r="M99" s="110"/>
      <c r="N99" s="9"/>
      <c r="O99" s="111">
        <f t="shared" si="4"/>
        <v>1</v>
      </c>
      <c r="P99" s="111">
        <f t="shared" si="47"/>
        <v>0</v>
      </c>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row>
    <row r="100" ht="12.75" customHeight="1">
      <c r="A100" s="112">
        <v>80.0</v>
      </c>
      <c r="B100" s="113" t="s">
        <v>56</v>
      </c>
      <c r="C100" s="114" t="s">
        <v>333</v>
      </c>
      <c r="D100" s="145" t="s">
        <v>339</v>
      </c>
      <c r="E100" s="146" t="s">
        <v>340</v>
      </c>
      <c r="F100" s="146" t="s">
        <v>341</v>
      </c>
      <c r="G100" s="105" t="s">
        <v>94</v>
      </c>
      <c r="H100" s="105" t="s">
        <v>94</v>
      </c>
      <c r="I100" s="147">
        <f t="shared" si="1"/>
        <v>0</v>
      </c>
      <c r="J100" s="144">
        <f t="shared" si="2"/>
        <v>0</v>
      </c>
      <c r="K100" s="118" t="str">
        <f t="shared" si="46"/>
        <v>Not Applicable</v>
      </c>
      <c r="L100" s="121"/>
      <c r="M100" s="110"/>
      <c r="N100" s="9"/>
      <c r="O100" s="111">
        <f t="shared" si="4"/>
        <v>1</v>
      </c>
      <c r="P100" s="111">
        <f t="shared" si="47"/>
        <v>0</v>
      </c>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row>
    <row r="101" ht="12.75" customHeight="1">
      <c r="A101" s="112">
        <v>81.0</v>
      </c>
      <c r="B101" s="113" t="s">
        <v>56</v>
      </c>
      <c r="C101" s="114" t="s">
        <v>333</v>
      </c>
      <c r="D101" s="145" t="s">
        <v>339</v>
      </c>
      <c r="E101" s="146" t="s">
        <v>342</v>
      </c>
      <c r="F101" s="146" t="s">
        <v>343</v>
      </c>
      <c r="G101" s="105" t="s">
        <v>94</v>
      </c>
      <c r="H101" s="105" t="s">
        <v>94</v>
      </c>
      <c r="I101" s="147">
        <f t="shared" si="1"/>
        <v>0</v>
      </c>
      <c r="J101" s="144">
        <f t="shared" si="2"/>
        <v>0</v>
      </c>
      <c r="K101" s="118" t="str">
        <f t="shared" si="46"/>
        <v>Not Applicable</v>
      </c>
      <c r="L101" s="121"/>
      <c r="M101" s="110"/>
      <c r="N101" s="9"/>
      <c r="O101" s="111">
        <f t="shared" si="4"/>
        <v>1</v>
      </c>
      <c r="P101" s="111">
        <f t="shared" si="47"/>
        <v>0</v>
      </c>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row>
    <row r="102" ht="12.75" customHeight="1">
      <c r="A102" s="123" t="s">
        <v>344</v>
      </c>
      <c r="B102" s="124"/>
      <c r="C102" s="124"/>
      <c r="D102" s="124"/>
      <c r="E102" s="124"/>
      <c r="F102" s="125"/>
      <c r="G102" s="126">
        <f t="shared" ref="G102:H102" si="48">SUM(G98:G101)</f>
        <v>0</v>
      </c>
      <c r="H102" s="126">
        <f t="shared" si="48"/>
        <v>0</v>
      </c>
      <c r="I102" s="126">
        <f t="shared" si="1"/>
        <v>0</v>
      </c>
      <c r="J102" s="127">
        <f t="shared" si="2"/>
        <v>0</v>
      </c>
      <c r="K102" s="140" t="s">
        <v>19</v>
      </c>
      <c r="L102" s="129"/>
      <c r="M102" s="130"/>
      <c r="N102" s="9"/>
      <c r="O102" s="111">
        <f t="shared" si="4"/>
        <v>1</v>
      </c>
      <c r="P102" s="111">
        <f>(IF(G98&lt;&gt;"N/A",2)+IF(H98&lt;&gt;"N/A",2)+IF(G99&lt;&gt;"N/A",2)+IF(H99&lt;&gt;"N/A",2)+IF(G100&lt;&gt;"N/A",2)+IF(H100&lt;&gt;"N/A",2)+IF(G101&lt;&gt;"N/A",2)+IF(H101&lt;&gt;"N/A",2))</f>
        <v>0</v>
      </c>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row>
    <row r="103" ht="12.75" customHeight="1">
      <c r="A103" s="131">
        <v>82.0</v>
      </c>
      <c r="B103" s="132" t="s">
        <v>67</v>
      </c>
      <c r="C103" s="133" t="s">
        <v>345</v>
      </c>
      <c r="D103" s="149" t="s">
        <v>346</v>
      </c>
      <c r="E103" s="150" t="s">
        <v>347</v>
      </c>
      <c r="F103" s="150" t="s">
        <v>348</v>
      </c>
      <c r="G103" s="105" t="s">
        <v>94</v>
      </c>
      <c r="H103" s="105" t="s">
        <v>94</v>
      </c>
      <c r="I103" s="136">
        <f t="shared" si="1"/>
        <v>0</v>
      </c>
      <c r="J103" s="107">
        <f t="shared" si="2"/>
        <v>0</v>
      </c>
      <c r="K103" s="137" t="str">
        <f t="shared" ref="K103:K105" si="49">IF(J103=100%,"Compliant",IF(AND(1%&lt;J103,J103&lt;100%),"Partial",IF(AND(G103="N/A",H103="N/A"),"Not Applicable","Non-Compliant")))</f>
        <v>Not Applicable</v>
      </c>
      <c r="L103" s="138"/>
      <c r="M103" s="139"/>
      <c r="N103" s="9"/>
      <c r="O103" s="111">
        <f t="shared" si="4"/>
        <v>1</v>
      </c>
      <c r="P103" s="111">
        <f t="shared" ref="P103:P105" si="50">(IF(G103&lt;&gt;"N/A",2)+IF(H103&lt;&gt;"N/A",2))</f>
        <v>0</v>
      </c>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row>
    <row r="104" ht="12.75" customHeight="1">
      <c r="A104" s="112">
        <v>83.0</v>
      </c>
      <c r="B104" s="113" t="s">
        <v>67</v>
      </c>
      <c r="C104" s="114" t="s">
        <v>345</v>
      </c>
      <c r="D104" s="115" t="s">
        <v>349</v>
      </c>
      <c r="E104" s="116" t="s">
        <v>350</v>
      </c>
      <c r="F104" s="116" t="s">
        <v>351</v>
      </c>
      <c r="G104" s="105" t="s">
        <v>94</v>
      </c>
      <c r="H104" s="105" t="s">
        <v>94</v>
      </c>
      <c r="I104" s="117">
        <f t="shared" si="1"/>
        <v>0</v>
      </c>
      <c r="J104" s="107">
        <f t="shared" si="2"/>
        <v>0</v>
      </c>
      <c r="K104" s="118" t="str">
        <f t="shared" si="49"/>
        <v>Not Applicable</v>
      </c>
      <c r="L104" s="138"/>
      <c r="M104" s="110"/>
      <c r="N104" s="9"/>
      <c r="O104" s="111">
        <f t="shared" si="4"/>
        <v>1</v>
      </c>
      <c r="P104" s="111">
        <f t="shared" si="50"/>
        <v>0</v>
      </c>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row>
    <row r="105" ht="12.75" customHeight="1">
      <c r="A105" s="112">
        <v>84.0</v>
      </c>
      <c r="B105" s="113" t="s">
        <v>67</v>
      </c>
      <c r="C105" s="114" t="s">
        <v>345</v>
      </c>
      <c r="D105" s="115" t="s">
        <v>349</v>
      </c>
      <c r="E105" s="116" t="s">
        <v>352</v>
      </c>
      <c r="F105" s="116" t="s">
        <v>353</v>
      </c>
      <c r="G105" s="105" t="s">
        <v>94</v>
      </c>
      <c r="H105" s="105" t="s">
        <v>94</v>
      </c>
      <c r="I105" s="117">
        <f t="shared" si="1"/>
        <v>0</v>
      </c>
      <c r="J105" s="107">
        <f t="shared" si="2"/>
        <v>0</v>
      </c>
      <c r="K105" s="118" t="str">
        <f t="shared" si="49"/>
        <v>Not Applicable</v>
      </c>
      <c r="L105" s="121"/>
      <c r="M105" s="110"/>
      <c r="N105" s="9"/>
      <c r="O105" s="111">
        <f t="shared" si="4"/>
        <v>1</v>
      </c>
      <c r="P105" s="111">
        <f t="shared" si="50"/>
        <v>0</v>
      </c>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row>
    <row r="106" ht="12.75" customHeight="1">
      <c r="A106" s="123" t="s">
        <v>244</v>
      </c>
      <c r="B106" s="124"/>
      <c r="C106" s="124"/>
      <c r="D106" s="124"/>
      <c r="E106" s="124"/>
      <c r="F106" s="125"/>
      <c r="G106" s="126">
        <f t="shared" ref="G106:H106" si="51">SUM(G103:G105)</f>
        <v>0</v>
      </c>
      <c r="H106" s="126">
        <f t="shared" si="51"/>
        <v>0</v>
      </c>
      <c r="I106" s="126">
        <f t="shared" si="1"/>
        <v>0</v>
      </c>
      <c r="J106" s="127">
        <f t="shared" si="2"/>
        <v>0</v>
      </c>
      <c r="K106" s="140" t="s">
        <v>19</v>
      </c>
      <c r="L106" s="129"/>
      <c r="M106" s="130"/>
      <c r="N106" s="9"/>
      <c r="O106" s="111">
        <f t="shared" si="4"/>
        <v>1</v>
      </c>
      <c r="P106" s="111">
        <f>(IF(G103&lt;&gt;"N/A",2)+IF(H103&lt;&gt;"N/A",2)+IF(G104&lt;&gt;"N/A",2)+IF(H104&lt;&gt;"N/A",2)+IF(G105&lt;&gt;"N/A",2)+IF(H105&lt;&gt;"N/A",2))</f>
        <v>0</v>
      </c>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row>
    <row r="107" ht="12.75" customHeight="1">
      <c r="A107" s="100">
        <v>85.0</v>
      </c>
      <c r="B107" s="101" t="s">
        <v>67</v>
      </c>
      <c r="C107" s="102" t="s">
        <v>354</v>
      </c>
      <c r="D107" s="168" t="s">
        <v>355</v>
      </c>
      <c r="E107" s="104" t="s">
        <v>356</v>
      </c>
      <c r="F107" s="104" t="s">
        <v>357</v>
      </c>
      <c r="G107" s="105" t="s">
        <v>94</v>
      </c>
      <c r="H107" s="105" t="s">
        <v>94</v>
      </c>
      <c r="I107" s="106">
        <f t="shared" si="1"/>
        <v>0</v>
      </c>
      <c r="J107" s="107">
        <f t="shared" si="2"/>
        <v>0</v>
      </c>
      <c r="K107" s="108" t="str">
        <f>IF(J107=100%,"Compliant",IF(AND(1%&lt;J107,J107&lt;100%),"Partial",IF(AND(G107="N/A",H107="N/A"),"Not Applicable","Non-Compliant")))</f>
        <v>Not Applicable</v>
      </c>
      <c r="L107" s="161"/>
      <c r="M107" s="162"/>
      <c r="N107" s="9"/>
      <c r="O107" s="111">
        <f t="shared" si="4"/>
        <v>1</v>
      </c>
      <c r="P107" s="111">
        <f>(IF(G107&lt;&gt;"N/A",2)+IF(H107&lt;&gt;"N/A",2))</f>
        <v>0</v>
      </c>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row>
    <row r="108" ht="12.75" customHeight="1">
      <c r="A108" s="123" t="s">
        <v>358</v>
      </c>
      <c r="B108" s="124"/>
      <c r="C108" s="124"/>
      <c r="D108" s="124"/>
      <c r="E108" s="124"/>
      <c r="F108" s="125"/>
      <c r="G108" s="126">
        <f t="shared" ref="G108:H108" si="52">SUM(G107)</f>
        <v>0</v>
      </c>
      <c r="H108" s="126">
        <f t="shared" si="52"/>
        <v>0</v>
      </c>
      <c r="I108" s="126">
        <f t="shared" si="1"/>
        <v>0</v>
      </c>
      <c r="J108" s="127">
        <f t="shared" si="2"/>
        <v>0</v>
      </c>
      <c r="K108" s="140" t="s">
        <v>19</v>
      </c>
      <c r="L108" s="129"/>
      <c r="M108" s="130"/>
      <c r="N108" s="9"/>
      <c r="O108" s="111">
        <f t="shared" si="4"/>
        <v>1</v>
      </c>
      <c r="P108" s="111">
        <f>(IF(G107&lt;&gt;"N/A",2)+IF(H107&lt;&gt;"N/A",2))</f>
        <v>0</v>
      </c>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row>
    <row r="109" ht="12.75" customHeight="1">
      <c r="A109" s="131">
        <v>86.0</v>
      </c>
      <c r="B109" s="132" t="s">
        <v>359</v>
      </c>
      <c r="C109" s="133" t="s">
        <v>360</v>
      </c>
      <c r="D109" s="134" t="s">
        <v>107</v>
      </c>
      <c r="E109" s="150" t="s">
        <v>361</v>
      </c>
      <c r="F109" s="150" t="s">
        <v>362</v>
      </c>
      <c r="G109" s="105" t="s">
        <v>94</v>
      </c>
      <c r="H109" s="105" t="s">
        <v>94</v>
      </c>
      <c r="I109" s="136">
        <f t="shared" si="1"/>
        <v>0</v>
      </c>
      <c r="J109" s="107">
        <f t="shared" si="2"/>
        <v>0</v>
      </c>
      <c r="K109" s="137" t="str">
        <f t="shared" ref="K109:K110" si="53">IF(J109=100%,"Compliant",IF(AND(1%&lt;J109,J109&lt;100%),"Partial",IF(AND(G109="N/A",H109="N/A"),"Not Applicable","Non-Compliant")))</f>
        <v>Not Applicable</v>
      </c>
      <c r="L109" s="138"/>
      <c r="M109" s="139"/>
      <c r="N109" s="9"/>
      <c r="O109" s="111">
        <f t="shared" si="4"/>
        <v>1</v>
      </c>
      <c r="P109" s="111">
        <f t="shared" ref="P109:P110" si="54">(IF(G109&lt;&gt;"N/A",2)+IF(H109&lt;&gt;"N/A",2))</f>
        <v>0</v>
      </c>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row>
    <row r="110" ht="12.75" customHeight="1">
      <c r="A110" s="112">
        <v>87.0</v>
      </c>
      <c r="B110" s="113" t="s">
        <v>359</v>
      </c>
      <c r="C110" s="153" t="s">
        <v>360</v>
      </c>
      <c r="D110" s="159" t="s">
        <v>107</v>
      </c>
      <c r="E110" s="116" t="s">
        <v>363</v>
      </c>
      <c r="F110" s="116" t="s">
        <v>364</v>
      </c>
      <c r="G110" s="105" t="s">
        <v>94</v>
      </c>
      <c r="H110" s="105" t="s">
        <v>94</v>
      </c>
      <c r="I110" s="117">
        <f t="shared" si="1"/>
        <v>0</v>
      </c>
      <c r="J110" s="107">
        <f t="shared" si="2"/>
        <v>0</v>
      </c>
      <c r="K110" s="118" t="str">
        <f t="shared" si="53"/>
        <v>Not Applicable</v>
      </c>
      <c r="L110" s="121"/>
      <c r="M110" s="110"/>
      <c r="N110" s="9"/>
      <c r="O110" s="111">
        <f t="shared" si="4"/>
        <v>1</v>
      </c>
      <c r="P110" s="111">
        <f t="shared" si="54"/>
        <v>0</v>
      </c>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row>
    <row r="111" ht="12.75" customHeight="1">
      <c r="A111" s="123" t="s">
        <v>365</v>
      </c>
      <c r="B111" s="124"/>
      <c r="C111" s="124"/>
      <c r="D111" s="124"/>
      <c r="E111" s="124"/>
      <c r="F111" s="125"/>
      <c r="G111" s="126">
        <f t="shared" ref="G111:H111" si="55">SUM(G109:G110)</f>
        <v>0</v>
      </c>
      <c r="H111" s="126">
        <f t="shared" si="55"/>
        <v>0</v>
      </c>
      <c r="I111" s="126">
        <f t="shared" si="1"/>
        <v>0</v>
      </c>
      <c r="J111" s="169">
        <f t="shared" si="2"/>
        <v>0</v>
      </c>
      <c r="K111" s="140" t="s">
        <v>19</v>
      </c>
      <c r="L111" s="129"/>
      <c r="M111" s="130"/>
      <c r="N111" s="9"/>
      <c r="O111" s="111">
        <f t="shared" si="4"/>
        <v>1</v>
      </c>
      <c r="P111" s="111">
        <f>(IF(G109&lt;&gt;"N/A",2)+IF(H109&lt;&gt;"N/A",2)+IF(G110&lt;&gt;"N/A",2)+IF(H110&lt;&gt;"N/A",2))</f>
        <v>0</v>
      </c>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row>
    <row r="112" ht="58.5" customHeight="1">
      <c r="A112" s="131">
        <v>89.0</v>
      </c>
      <c r="B112" s="132" t="s">
        <v>359</v>
      </c>
      <c r="C112" s="133" t="s">
        <v>366</v>
      </c>
      <c r="D112" s="149" t="s">
        <v>367</v>
      </c>
      <c r="E112" s="150" t="s">
        <v>368</v>
      </c>
      <c r="F112" s="150" t="s">
        <v>369</v>
      </c>
      <c r="G112" s="105" t="s">
        <v>94</v>
      </c>
      <c r="H112" s="105" t="s">
        <v>94</v>
      </c>
      <c r="I112" s="136">
        <f t="shared" si="1"/>
        <v>0</v>
      </c>
      <c r="J112" s="107">
        <f t="shared" si="2"/>
        <v>0</v>
      </c>
      <c r="K112" s="137" t="str">
        <f t="shared" ref="K112:K114" si="56">IF(J112=100%,"Compliant",IF(AND(1%&lt;J112,J112&lt;100%),"Partial",IF(AND(G112="N/A",H112="N/A"),"Not Applicable","Non-Compliant")))</f>
        <v>Not Applicable</v>
      </c>
      <c r="L112" s="138"/>
      <c r="M112" s="139"/>
      <c r="N112" s="9"/>
      <c r="O112" s="111">
        <f t="shared" si="4"/>
        <v>1</v>
      </c>
      <c r="P112" s="111">
        <f t="shared" ref="P112:P114" si="57">(IF(G112&lt;&gt;"N/A",2)+IF(H112&lt;&gt;"N/A",2))</f>
        <v>0</v>
      </c>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row>
    <row r="113" ht="12.75" customHeight="1">
      <c r="A113" s="112">
        <v>90.0</v>
      </c>
      <c r="B113" s="113" t="s">
        <v>359</v>
      </c>
      <c r="C113" s="114" t="s">
        <v>366</v>
      </c>
      <c r="D113" s="115" t="s">
        <v>370</v>
      </c>
      <c r="E113" s="116" t="s">
        <v>371</v>
      </c>
      <c r="F113" s="116" t="s">
        <v>372</v>
      </c>
      <c r="G113" s="105" t="s">
        <v>94</v>
      </c>
      <c r="H113" s="105" t="s">
        <v>94</v>
      </c>
      <c r="I113" s="117">
        <f t="shared" si="1"/>
        <v>0</v>
      </c>
      <c r="J113" s="107">
        <f t="shared" si="2"/>
        <v>0</v>
      </c>
      <c r="K113" s="118" t="str">
        <f t="shared" si="56"/>
        <v>Not Applicable</v>
      </c>
      <c r="L113" s="138"/>
      <c r="M113" s="110"/>
      <c r="N113" s="9"/>
      <c r="O113" s="111">
        <f t="shared" si="4"/>
        <v>1</v>
      </c>
      <c r="P113" s="111">
        <f t="shared" si="57"/>
        <v>0</v>
      </c>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row>
    <row r="114" ht="12.75" customHeight="1">
      <c r="A114" s="112">
        <v>91.0</v>
      </c>
      <c r="B114" s="113" t="s">
        <v>359</v>
      </c>
      <c r="C114" s="114" t="s">
        <v>366</v>
      </c>
      <c r="D114" s="115" t="s">
        <v>373</v>
      </c>
      <c r="E114" s="116" t="s">
        <v>374</v>
      </c>
      <c r="F114" s="116" t="s">
        <v>375</v>
      </c>
      <c r="G114" s="105" t="s">
        <v>94</v>
      </c>
      <c r="H114" s="105" t="s">
        <v>94</v>
      </c>
      <c r="I114" s="117">
        <f t="shared" si="1"/>
        <v>0</v>
      </c>
      <c r="J114" s="107">
        <f t="shared" si="2"/>
        <v>0</v>
      </c>
      <c r="K114" s="118" t="str">
        <f t="shared" si="56"/>
        <v>Not Applicable</v>
      </c>
      <c r="L114" s="121"/>
      <c r="M114" s="110"/>
      <c r="N114" s="9"/>
      <c r="O114" s="111">
        <f t="shared" si="4"/>
        <v>1</v>
      </c>
      <c r="P114" s="111">
        <f t="shared" si="57"/>
        <v>0</v>
      </c>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row>
    <row r="115" ht="12.75" customHeight="1">
      <c r="A115" s="123" t="s">
        <v>376</v>
      </c>
      <c r="B115" s="124"/>
      <c r="C115" s="124"/>
      <c r="D115" s="124"/>
      <c r="E115" s="124"/>
      <c r="F115" s="125"/>
      <c r="G115" s="126">
        <f t="shared" ref="G115:H115" si="58">SUM(G112:G114)</f>
        <v>0</v>
      </c>
      <c r="H115" s="126">
        <f t="shared" si="58"/>
        <v>0</v>
      </c>
      <c r="I115" s="126">
        <f t="shared" si="1"/>
        <v>0</v>
      </c>
      <c r="J115" s="170">
        <f t="shared" si="2"/>
        <v>0</v>
      </c>
      <c r="K115" s="140" t="s">
        <v>19</v>
      </c>
      <c r="L115" s="129"/>
      <c r="M115" s="130"/>
      <c r="N115" s="9"/>
      <c r="O115" s="111">
        <f t="shared" si="4"/>
        <v>1</v>
      </c>
      <c r="P115" s="111">
        <f>(IF(G112&lt;&gt;"N/A",2)+IF(H112&lt;&gt;"N/A",2)+IF(G113&lt;&gt;"N/A",2)+IF(H113&lt;&gt;"N/A",2)+IF(G114&lt;&gt;"N/A",2)+IF(H114&lt;&gt;"N/A",2))</f>
        <v>0</v>
      </c>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row>
    <row r="116" ht="12.75" customHeight="1">
      <c r="D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row>
    <row r="117" ht="12.75" customHeight="1">
      <c r="D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row>
    <row r="118" ht="12.75" customHeight="1">
      <c r="D118" s="171" t="s">
        <v>377</v>
      </c>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row>
    <row r="119" ht="12.75" customHeight="1">
      <c r="D119" s="172" t="s">
        <v>378</v>
      </c>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row>
    <row r="120" ht="12.75" customHeight="1">
      <c r="D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row>
    <row r="121" ht="12.75" customHeight="1">
      <c r="D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row>
    <row r="122" ht="12.75" customHeight="1">
      <c r="D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row>
    <row r="123" ht="12.75" customHeight="1">
      <c r="D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row>
    <row r="124" ht="12.75" customHeight="1">
      <c r="D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row>
    <row r="125" ht="12.75" customHeight="1">
      <c r="D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row>
    <row r="126" ht="12.75" customHeight="1">
      <c r="D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row>
    <row r="127" ht="12.75" customHeight="1">
      <c r="D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row>
    <row r="128" ht="12.75" customHeight="1">
      <c r="D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row>
    <row r="129" ht="12.75" customHeight="1">
      <c r="D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row>
    <row r="130" ht="12.75" customHeight="1">
      <c r="D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row>
    <row r="131" ht="12.75" customHeight="1">
      <c r="D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row>
    <row r="132" ht="12.75" customHeight="1">
      <c r="D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row>
    <row r="133" ht="12.75" customHeight="1">
      <c r="D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row>
    <row r="134" ht="12.75" customHeight="1">
      <c r="D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row>
    <row r="135" ht="12.75" customHeight="1">
      <c r="D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row>
    <row r="136" ht="12.75" customHeight="1">
      <c r="D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row>
    <row r="137" ht="12.75" customHeight="1">
      <c r="D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row>
    <row r="138" ht="12.75" customHeight="1">
      <c r="D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row>
    <row r="139" ht="12.75" customHeight="1">
      <c r="D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row>
    <row r="140" ht="12.75" customHeight="1">
      <c r="D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row>
    <row r="141" ht="12.75" customHeight="1">
      <c r="D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row>
    <row r="142" ht="12.75" customHeight="1">
      <c r="D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row>
    <row r="143" ht="12.75" customHeight="1">
      <c r="D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row>
    <row r="144" ht="12.75" customHeight="1">
      <c r="D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row>
    <row r="145" ht="12.75" customHeight="1">
      <c r="D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row>
    <row r="146" ht="12.75" customHeight="1">
      <c r="D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row>
    <row r="147" ht="12.75" customHeight="1">
      <c r="D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row>
    <row r="148" ht="12.75" customHeight="1">
      <c r="D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row>
    <row r="149" ht="12.75" customHeight="1">
      <c r="D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row>
    <row r="150" ht="12.75" customHeight="1">
      <c r="D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row>
    <row r="151" ht="12.75" customHeight="1">
      <c r="D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row>
    <row r="152" ht="12.75" customHeight="1">
      <c r="D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row>
    <row r="153" ht="12.75" customHeight="1">
      <c r="D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row>
    <row r="154" ht="12.75" customHeight="1">
      <c r="D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row>
    <row r="155" ht="12.75" customHeight="1">
      <c r="D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row>
    <row r="156" ht="12.75" customHeight="1">
      <c r="D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row>
    <row r="157" ht="12.75" customHeight="1">
      <c r="D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row>
    <row r="158" ht="12.75" customHeight="1">
      <c r="D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row>
    <row r="159" ht="12.75" customHeight="1">
      <c r="D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row>
    <row r="160" ht="12.75" customHeight="1">
      <c r="D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row>
    <row r="161" ht="12.75" customHeight="1">
      <c r="D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row>
    <row r="162" ht="12.75" customHeight="1">
      <c r="D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row>
    <row r="163" ht="12.75" customHeight="1">
      <c r="D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row>
    <row r="164" ht="12.75" customHeight="1">
      <c r="D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row>
    <row r="165" ht="12.75" customHeight="1">
      <c r="D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row>
    <row r="166" ht="12.75" customHeight="1">
      <c r="D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row>
    <row r="167" ht="12.75" customHeight="1">
      <c r="D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row>
    <row r="168" ht="12.75" customHeight="1">
      <c r="D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row>
    <row r="169" ht="12.75" customHeight="1">
      <c r="D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row>
    <row r="170" ht="12.75" customHeight="1">
      <c r="D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row>
    <row r="171" ht="12.75" customHeight="1">
      <c r="D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row>
    <row r="172" ht="12.75" customHeight="1">
      <c r="D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row>
    <row r="173" ht="12.75" customHeight="1">
      <c r="D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row>
    <row r="174" ht="12.75" customHeight="1">
      <c r="D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row>
    <row r="175" ht="12.75" customHeight="1">
      <c r="D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row>
    <row r="176" ht="12.75" customHeight="1">
      <c r="D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row>
    <row r="177" ht="12.75" customHeight="1">
      <c r="D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row>
    <row r="178" ht="12.75" customHeight="1">
      <c r="D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row>
    <row r="179" ht="12.75" customHeight="1">
      <c r="D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row>
    <row r="180" ht="12.75" customHeight="1">
      <c r="D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row>
    <row r="181" ht="12.75" customHeight="1">
      <c r="D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row>
    <row r="182" ht="12.75" customHeight="1">
      <c r="D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row>
    <row r="183" ht="12.75" customHeight="1">
      <c r="D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row>
    <row r="184" ht="12.75" customHeight="1">
      <c r="D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row>
    <row r="185" ht="12.75" customHeight="1">
      <c r="D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row>
    <row r="186" ht="12.75" customHeight="1">
      <c r="D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row>
    <row r="187" ht="12.75" customHeight="1">
      <c r="D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row>
    <row r="188" ht="12.75" customHeight="1">
      <c r="D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row>
    <row r="189" ht="12.75" customHeight="1">
      <c r="D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row>
    <row r="190" ht="12.75" customHeight="1">
      <c r="D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row>
    <row r="191" ht="12.75" customHeight="1">
      <c r="D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row>
    <row r="192" ht="12.75" customHeight="1">
      <c r="D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row>
    <row r="193" ht="12.75" customHeight="1">
      <c r="D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row>
    <row r="194" ht="12.75" customHeight="1">
      <c r="D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row>
    <row r="195" ht="12.75" customHeight="1">
      <c r="D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row>
    <row r="196" ht="12.75" customHeight="1">
      <c r="D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row>
    <row r="197" ht="12.75" customHeight="1">
      <c r="D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row>
    <row r="198" ht="12.75" customHeight="1">
      <c r="D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row>
    <row r="199" ht="12.75" customHeight="1">
      <c r="D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row>
    <row r="200" ht="12.75" customHeight="1">
      <c r="D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row>
    <row r="201" ht="12.75" customHeight="1">
      <c r="D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row>
    <row r="202" ht="12.75" customHeight="1">
      <c r="D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row>
    <row r="203" ht="12.75" customHeight="1">
      <c r="D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row>
    <row r="204" ht="12.75" customHeight="1">
      <c r="D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row>
    <row r="205" ht="12.75" customHeight="1">
      <c r="D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row>
    <row r="206" ht="12.75" customHeight="1">
      <c r="D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row>
    <row r="207" ht="12.75" customHeight="1">
      <c r="D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row>
    <row r="208" ht="12.75" customHeight="1">
      <c r="D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row>
    <row r="209" ht="12.75" customHeight="1">
      <c r="D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row>
    <row r="210" ht="12.75" customHeight="1">
      <c r="D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row>
    <row r="211" ht="12.75" customHeight="1">
      <c r="D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row>
    <row r="212" ht="12.75" customHeight="1">
      <c r="D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row>
    <row r="213" ht="12.75" customHeight="1">
      <c r="D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row>
    <row r="214" ht="12.75" customHeight="1">
      <c r="D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row>
    <row r="215" ht="12.75" customHeight="1">
      <c r="D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row>
    <row r="216" ht="12.75" customHeight="1">
      <c r="D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row>
    <row r="217" ht="12.75" customHeight="1">
      <c r="D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row>
    <row r="218" ht="12.75" customHeight="1">
      <c r="D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row>
    <row r="219" ht="12.75" customHeight="1">
      <c r="D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row>
    <row r="220" ht="12.75" customHeight="1">
      <c r="D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row>
    <row r="221" ht="12.75" customHeight="1">
      <c r="D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row>
    <row r="222" ht="12.75" customHeight="1">
      <c r="D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row>
    <row r="223" ht="12.75" customHeight="1">
      <c r="D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row>
    <row r="224" ht="12.75" customHeight="1">
      <c r="D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row>
    <row r="225" ht="12.75" customHeight="1">
      <c r="D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row>
    <row r="226" ht="12.75" customHeight="1">
      <c r="D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row>
    <row r="227" ht="12.75" customHeight="1">
      <c r="D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row>
    <row r="228" ht="12.75" customHeight="1">
      <c r="D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row>
    <row r="229" ht="12.75" customHeight="1">
      <c r="D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row>
    <row r="230" ht="12.75" customHeight="1">
      <c r="D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row>
    <row r="231" ht="12.75" customHeight="1">
      <c r="D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row>
    <row r="232" ht="12.75" customHeight="1">
      <c r="D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row>
    <row r="233" ht="12.75" customHeight="1">
      <c r="D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row>
    <row r="234" ht="12.75" customHeight="1">
      <c r="D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row>
    <row r="235" ht="12.75" customHeight="1">
      <c r="D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row>
    <row r="236" ht="12.75" customHeight="1">
      <c r="D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row>
    <row r="237" ht="12.75" customHeight="1">
      <c r="D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row>
    <row r="238" ht="12.75" customHeight="1">
      <c r="D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row>
    <row r="239" ht="12.75" customHeight="1">
      <c r="D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row>
    <row r="240" ht="12.75" customHeight="1">
      <c r="D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row>
    <row r="241" ht="12.75" customHeight="1">
      <c r="D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row>
    <row r="242" ht="12.75" customHeight="1">
      <c r="D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row>
    <row r="243" ht="12.75" customHeight="1">
      <c r="D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row>
    <row r="244" ht="12.75" customHeight="1">
      <c r="D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row>
    <row r="245" ht="12.75" customHeight="1">
      <c r="D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row>
    <row r="246" ht="12.75" customHeight="1">
      <c r="D246" s="9"/>
      <c r="M246" s="9"/>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row>
    <row r="247" ht="12.75" customHeight="1">
      <c r="D247" s="9"/>
      <c r="M247" s="9"/>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row>
    <row r="248" ht="12.75" customHeight="1">
      <c r="D248" s="9"/>
      <c r="M248" s="9"/>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row>
    <row r="249" ht="12.75" customHeight="1">
      <c r="D249" s="9"/>
      <c r="M249" s="9"/>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row>
    <row r="250" ht="12.75" customHeight="1">
      <c r="D250" s="9"/>
      <c r="M250" s="9"/>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row>
    <row r="251" ht="12.75" customHeight="1">
      <c r="D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row>
    <row r="252" ht="12.75" customHeight="1">
      <c r="D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row>
    <row r="253" ht="12.75" customHeight="1">
      <c r="D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row>
    <row r="254" ht="12.75" customHeight="1">
      <c r="D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row>
    <row r="255" ht="12.75" customHeight="1">
      <c r="D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row>
    <row r="256" ht="12.75" customHeight="1">
      <c r="D256" s="9"/>
      <c r="M256" s="9"/>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row>
    <row r="257" ht="12.75" customHeight="1">
      <c r="D257" s="9"/>
      <c r="M257" s="9"/>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row>
    <row r="258" ht="12.75" customHeight="1">
      <c r="D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row>
    <row r="259" ht="12.75" customHeight="1">
      <c r="D259" s="9"/>
      <c r="M259" s="9"/>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row>
    <row r="260" ht="12.75" customHeight="1">
      <c r="D260" s="9"/>
      <c r="M260" s="9"/>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row>
    <row r="261" ht="12.75" customHeight="1">
      <c r="D261" s="9"/>
      <c r="M261" s="9"/>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row>
    <row r="262" ht="12.75" customHeight="1">
      <c r="D262" s="9"/>
      <c r="M262" s="9"/>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row>
    <row r="263" ht="12.75" customHeight="1">
      <c r="D263" s="9"/>
      <c r="M263" s="9"/>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row>
    <row r="264" ht="12.75" customHeight="1">
      <c r="D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row>
    <row r="265" ht="12.75" customHeight="1">
      <c r="D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row>
    <row r="266" ht="12.75" customHeight="1">
      <c r="D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row>
    <row r="267" ht="12.75" customHeight="1">
      <c r="D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row>
    <row r="268" ht="12.75" customHeight="1">
      <c r="D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row>
    <row r="269" ht="12.75" customHeight="1">
      <c r="D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row>
    <row r="270" ht="12.75" customHeight="1">
      <c r="D270" s="9"/>
      <c r="M270" s="9"/>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row>
    <row r="271" ht="12.75" customHeight="1">
      <c r="D271" s="9"/>
      <c r="M271" s="9"/>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row>
    <row r="272" ht="12.75" customHeight="1">
      <c r="D272" s="9"/>
      <c r="M272" s="9"/>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row>
    <row r="273" ht="12.75" customHeight="1">
      <c r="D273" s="9"/>
      <c r="M273" s="9"/>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row>
    <row r="274" ht="12.75" customHeight="1">
      <c r="D274" s="9"/>
      <c r="M274" s="9"/>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row>
    <row r="275" ht="12.75" customHeight="1">
      <c r="D275" s="9"/>
      <c r="M275" s="9"/>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row>
    <row r="276" ht="12.75" customHeight="1">
      <c r="D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row>
    <row r="277" ht="12.75" customHeight="1">
      <c r="D277" s="9"/>
      <c r="M277" s="9"/>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row>
    <row r="278" ht="12.75" customHeight="1">
      <c r="D278" s="9"/>
      <c r="M278" s="9"/>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row>
    <row r="279" ht="12.75" customHeight="1">
      <c r="D279" s="9"/>
      <c r="M279" s="9"/>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row>
    <row r="280" ht="12.75" customHeight="1">
      <c r="D280" s="9"/>
      <c r="M280" s="9"/>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row>
    <row r="281" ht="12.75" customHeight="1">
      <c r="D281" s="9"/>
      <c r="M281" s="9"/>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row>
    <row r="282" ht="12.75" customHeight="1">
      <c r="D282" s="9"/>
      <c r="M282" s="9"/>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row>
    <row r="283" ht="12.75" customHeight="1">
      <c r="D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row>
    <row r="284" ht="12.75" customHeight="1">
      <c r="D284" s="9"/>
      <c r="M284" s="9"/>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row>
    <row r="285" ht="12.75" customHeight="1">
      <c r="D285" s="9"/>
      <c r="M285" s="9"/>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row>
    <row r="286" ht="12.75" customHeight="1">
      <c r="D286" s="9"/>
      <c r="M286" s="9"/>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row>
    <row r="287" ht="12.75" customHeight="1">
      <c r="D287" s="9"/>
      <c r="M287" s="9"/>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row>
    <row r="288" ht="12.75" customHeight="1">
      <c r="D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row>
    <row r="289" ht="12.75" customHeight="1">
      <c r="D289" s="9"/>
      <c r="M289" s="9"/>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row>
    <row r="290" ht="12.75" customHeight="1">
      <c r="D290" s="9"/>
      <c r="M290" s="9"/>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row>
    <row r="291" ht="12.75" customHeight="1">
      <c r="D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row>
    <row r="292" ht="12.75" customHeight="1">
      <c r="D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row>
    <row r="293" ht="12.75" customHeight="1">
      <c r="D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row>
    <row r="294" ht="12.75" customHeight="1">
      <c r="D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row>
    <row r="295" ht="12.75" customHeight="1">
      <c r="D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row>
    <row r="296" ht="12.75" customHeight="1">
      <c r="D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row>
    <row r="297" ht="12.75" customHeight="1">
      <c r="D297" s="9"/>
      <c r="M297" s="9"/>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row>
    <row r="298" ht="12.75" customHeight="1">
      <c r="D298" s="9"/>
      <c r="M298" s="9"/>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row>
    <row r="299" ht="12.75" customHeight="1">
      <c r="D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row>
    <row r="300" ht="12.75" customHeight="1">
      <c r="D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row>
    <row r="301" ht="12.75" customHeight="1">
      <c r="D301" s="9"/>
      <c r="M301" s="9"/>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row>
    <row r="302" ht="12.75" customHeight="1">
      <c r="D302" s="9"/>
      <c r="M302" s="9"/>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row>
    <row r="303" ht="12.75" customHeight="1">
      <c r="D303" s="9"/>
      <c r="M303" s="9"/>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row>
    <row r="304" ht="12.75" customHeight="1">
      <c r="D304" s="9"/>
      <c r="M304" s="9"/>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row>
    <row r="305" ht="12.75" customHeight="1">
      <c r="D305" s="9"/>
      <c r="M305" s="9"/>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row>
    <row r="306" ht="12.75" customHeight="1">
      <c r="D306" s="9"/>
      <c r="M306" s="9"/>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row>
    <row r="307" ht="12.75" customHeight="1">
      <c r="D307" s="9"/>
      <c r="M307" s="9"/>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row>
    <row r="308" ht="12.75" customHeight="1">
      <c r="D308" s="9"/>
      <c r="M308" s="9"/>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row>
    <row r="309" ht="12.75" customHeight="1">
      <c r="D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row>
    <row r="310" ht="12.75" customHeight="1">
      <c r="D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row>
    <row r="311" ht="12.75" customHeight="1">
      <c r="D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row>
    <row r="312" ht="12.75" customHeight="1">
      <c r="D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row>
    <row r="313" ht="12.75" customHeight="1">
      <c r="D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row>
    <row r="314" ht="12.75" customHeight="1">
      <c r="D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row>
    <row r="315" ht="12.75" customHeight="1">
      <c r="D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row>
    <row r="316" ht="12.75" customHeight="1">
      <c r="D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row>
    <row r="317" ht="12.75" customHeight="1">
      <c r="D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row>
    <row r="318" ht="12.75" customHeight="1">
      <c r="D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row>
    <row r="319" ht="12.75" customHeight="1">
      <c r="D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row>
    <row r="320" ht="12.75" customHeight="1">
      <c r="D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row>
    <row r="321" ht="12.75" customHeight="1">
      <c r="D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row>
    <row r="322" ht="12.75" customHeight="1">
      <c r="D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row>
    <row r="323" ht="12.75" customHeight="1">
      <c r="D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row>
    <row r="324" ht="12.75" customHeight="1">
      <c r="D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row>
    <row r="325" ht="12.75" customHeight="1">
      <c r="D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row>
    <row r="326" ht="12.75" customHeight="1">
      <c r="D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row>
    <row r="327" ht="12.75" customHeight="1">
      <c r="D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row>
    <row r="328" ht="12.75" customHeight="1">
      <c r="D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row>
    <row r="329" ht="12.75" customHeight="1">
      <c r="D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row>
    <row r="330" ht="12.75" customHeight="1">
      <c r="D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row>
    <row r="331" ht="12.75" customHeight="1">
      <c r="D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row>
    <row r="332" ht="12.75" customHeight="1">
      <c r="D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row>
    <row r="333" ht="12.75" customHeight="1">
      <c r="D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row>
    <row r="334" ht="12.75" customHeight="1">
      <c r="D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row>
    <row r="335" ht="12.75" customHeight="1">
      <c r="D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row>
    <row r="336" ht="12.75" customHeight="1">
      <c r="D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row>
    <row r="337" ht="12.75" customHeight="1">
      <c r="D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row>
    <row r="338" ht="12.75" customHeight="1">
      <c r="D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row>
    <row r="339" ht="12.75" customHeight="1">
      <c r="D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row>
    <row r="340" ht="12.75" customHeight="1">
      <c r="D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row>
    <row r="341" ht="12.75" customHeight="1">
      <c r="D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row>
    <row r="342" ht="12.75" customHeight="1">
      <c r="D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row>
    <row r="343" ht="12.75" customHeight="1">
      <c r="D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row>
    <row r="344" ht="12.75" customHeight="1">
      <c r="D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row>
    <row r="345" ht="12.75" customHeight="1">
      <c r="D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row>
    <row r="346" ht="12.75" customHeight="1">
      <c r="D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row>
    <row r="347" ht="12.75" customHeight="1">
      <c r="D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row>
    <row r="348" ht="12.75" customHeight="1">
      <c r="D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row>
    <row r="349" ht="12.75" customHeight="1">
      <c r="D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row>
    <row r="350" ht="12.75" customHeight="1">
      <c r="D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row>
    <row r="351" ht="12.75" customHeight="1">
      <c r="D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row>
    <row r="352" ht="12.75" customHeight="1">
      <c r="D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row>
    <row r="353" ht="12.75" customHeight="1">
      <c r="D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row>
    <row r="354" ht="12.75" customHeight="1">
      <c r="D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row>
    <row r="355" ht="12.75" customHeight="1">
      <c r="D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row>
    <row r="356" ht="12.75" customHeight="1">
      <c r="D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row>
    <row r="357" ht="12.75" customHeight="1">
      <c r="D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row>
    <row r="358" ht="12.75" customHeight="1">
      <c r="D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row>
    <row r="359" ht="12.75" customHeight="1">
      <c r="D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row>
    <row r="360" ht="12.75" customHeight="1">
      <c r="D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row>
    <row r="361" ht="12.75" customHeight="1">
      <c r="D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row>
    <row r="362" ht="12.75" customHeight="1">
      <c r="D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row>
    <row r="363" ht="12.75" customHeight="1">
      <c r="D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row>
    <row r="364" ht="12.75" customHeight="1">
      <c r="D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row>
    <row r="365" ht="12.75" customHeight="1">
      <c r="D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row>
    <row r="366" ht="12.75" customHeight="1">
      <c r="D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row>
    <row r="367" ht="12.75" customHeight="1">
      <c r="D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row>
    <row r="368" ht="12.75" customHeight="1">
      <c r="D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row>
    <row r="369" ht="12.75" customHeight="1">
      <c r="D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row>
    <row r="370" ht="12.75" customHeight="1">
      <c r="D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row>
    <row r="371" ht="12.75" customHeight="1">
      <c r="D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row>
    <row r="372" ht="12.75" customHeight="1">
      <c r="D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row>
    <row r="373" ht="12.75" customHeight="1">
      <c r="D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row>
    <row r="374" ht="12.75" customHeight="1">
      <c r="D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row>
    <row r="375" ht="12.75" customHeight="1">
      <c r="D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row>
    <row r="376" ht="12.75" customHeight="1">
      <c r="D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row>
    <row r="377" ht="12.75" customHeight="1">
      <c r="D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row>
    <row r="378" ht="12.75" customHeight="1">
      <c r="D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row>
    <row r="379" ht="12.75" customHeight="1">
      <c r="D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row>
    <row r="380" ht="12.75" customHeight="1">
      <c r="D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row>
    <row r="381" ht="12.75" customHeight="1">
      <c r="D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row>
    <row r="382" ht="12.75" customHeight="1">
      <c r="D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row>
    <row r="383" ht="12.75" customHeight="1">
      <c r="D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row>
    <row r="384" ht="12.75" customHeight="1">
      <c r="D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row>
    <row r="385" ht="12.75" customHeight="1">
      <c r="D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row>
    <row r="386" ht="12.75" customHeight="1">
      <c r="D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row>
    <row r="387" ht="12.75" customHeight="1">
      <c r="D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row>
    <row r="388" ht="12.75" customHeight="1">
      <c r="D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row>
    <row r="389" ht="12.75" customHeight="1">
      <c r="D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row>
    <row r="390" ht="12.75" customHeight="1">
      <c r="D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row>
    <row r="391" ht="12.75" customHeight="1">
      <c r="D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row>
    <row r="392" ht="12.75" customHeight="1">
      <c r="D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row>
    <row r="393" ht="12.75" customHeight="1">
      <c r="D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row>
    <row r="394" ht="12.75" customHeight="1">
      <c r="D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row>
    <row r="395" ht="12.75" customHeight="1">
      <c r="D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row>
    <row r="396" ht="12.75" customHeight="1">
      <c r="D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row>
    <row r="397" ht="12.75" customHeight="1">
      <c r="D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row>
    <row r="398" ht="12.75" customHeight="1">
      <c r="D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row>
    <row r="399" ht="12.75" customHeight="1">
      <c r="D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row>
    <row r="400" ht="12.75" customHeight="1">
      <c r="D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row>
    <row r="401" ht="12.75" customHeight="1">
      <c r="D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row>
    <row r="402" ht="12.75" customHeight="1">
      <c r="D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row>
    <row r="403" ht="12.75" customHeight="1">
      <c r="D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row>
    <row r="404" ht="12.75" customHeight="1">
      <c r="D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row>
    <row r="405" ht="12.75" customHeight="1">
      <c r="D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row>
    <row r="406" ht="12.75" customHeight="1">
      <c r="D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row>
    <row r="407" ht="12.75" customHeight="1">
      <c r="D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row>
    <row r="408" ht="12.75" customHeight="1">
      <c r="D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row>
    <row r="409" ht="12.75" customHeight="1">
      <c r="D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row>
    <row r="410" ht="12.75" customHeight="1">
      <c r="D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row>
    <row r="411" ht="12.75" customHeight="1">
      <c r="D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row>
    <row r="412" ht="12.75" customHeight="1">
      <c r="D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row>
    <row r="413" ht="12.75" customHeight="1">
      <c r="D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row>
    <row r="414" ht="12.75" customHeight="1">
      <c r="D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row>
    <row r="415" ht="12.75" customHeight="1">
      <c r="D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row>
    <row r="416" ht="12.75" customHeight="1">
      <c r="D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row>
    <row r="417" ht="12.75" customHeight="1">
      <c r="D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row>
    <row r="418" ht="12.75" customHeight="1">
      <c r="D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row>
    <row r="419" ht="12.75" customHeight="1">
      <c r="D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row>
    <row r="420" ht="12.75" customHeight="1">
      <c r="D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row>
    <row r="421" ht="12.75" customHeight="1">
      <c r="D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row>
    <row r="422" ht="12.75" customHeight="1">
      <c r="D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row>
    <row r="423" ht="12.75" customHeight="1">
      <c r="D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row>
    <row r="424" ht="12.75" customHeight="1">
      <c r="D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row>
    <row r="425" ht="12.75" customHeight="1">
      <c r="D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row>
    <row r="426" ht="12.75" customHeight="1">
      <c r="D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row>
    <row r="427" ht="12.75" customHeight="1">
      <c r="D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row>
    <row r="428" ht="12.75" customHeight="1">
      <c r="D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row>
    <row r="429" ht="12.75" customHeight="1">
      <c r="D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row>
    <row r="430" ht="12.75" customHeight="1">
      <c r="D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row>
    <row r="431" ht="12.75" customHeight="1">
      <c r="D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row>
    <row r="432" ht="12.75" customHeight="1">
      <c r="D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row>
    <row r="433" ht="12.75" customHeight="1">
      <c r="D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row>
    <row r="434" ht="12.75" customHeight="1">
      <c r="D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row>
    <row r="435" ht="12.75" customHeight="1">
      <c r="D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row>
    <row r="436" ht="12.75" customHeight="1">
      <c r="D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row>
    <row r="437" ht="12.75" customHeight="1">
      <c r="D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row>
    <row r="438" ht="12.75" customHeight="1">
      <c r="D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row>
    <row r="439" ht="12.75" customHeight="1">
      <c r="D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row>
    <row r="440" ht="12.75" customHeight="1">
      <c r="D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row>
    <row r="441" ht="12.75" customHeight="1">
      <c r="D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row>
    <row r="442" ht="12.75" customHeight="1">
      <c r="D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row>
    <row r="443" ht="12.75" customHeight="1">
      <c r="D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row>
    <row r="444" ht="12.75" customHeight="1">
      <c r="D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row>
    <row r="445" ht="12.75" customHeight="1">
      <c r="D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row>
    <row r="446" ht="12.75" customHeight="1">
      <c r="D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row>
    <row r="447" ht="12.75" customHeight="1">
      <c r="D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row>
    <row r="448" ht="12.75" customHeight="1">
      <c r="D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row>
    <row r="449" ht="12.75" customHeight="1">
      <c r="D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row>
    <row r="450" ht="12.75" customHeight="1">
      <c r="D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row>
    <row r="451" ht="12.75" customHeight="1">
      <c r="D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row>
    <row r="452" ht="12.75" customHeight="1">
      <c r="D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row>
    <row r="453" ht="12.75" customHeight="1">
      <c r="D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row>
    <row r="454" ht="12.75" customHeight="1">
      <c r="D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row>
    <row r="455" ht="12.75" customHeight="1">
      <c r="D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row>
    <row r="456" ht="12.75" customHeight="1">
      <c r="D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row>
    <row r="457" ht="12.75" customHeight="1">
      <c r="D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row>
    <row r="458" ht="12.75" customHeight="1">
      <c r="D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row>
    <row r="459" ht="12.75" customHeight="1">
      <c r="D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row>
    <row r="460" ht="12.75" customHeight="1">
      <c r="D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row>
    <row r="461" ht="12.75" customHeight="1">
      <c r="D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row>
    <row r="462" ht="12.75" customHeight="1">
      <c r="D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row>
    <row r="463" ht="12.75" customHeight="1">
      <c r="D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row>
    <row r="464" ht="12.75" customHeight="1">
      <c r="D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row>
    <row r="465" ht="12.75" customHeight="1">
      <c r="D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row>
    <row r="466" ht="12.75" customHeight="1">
      <c r="D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row>
    <row r="467" ht="12.75" customHeight="1">
      <c r="D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row>
    <row r="468" ht="12.75" customHeight="1">
      <c r="D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row>
    <row r="469" ht="12.75" customHeight="1">
      <c r="D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row>
    <row r="470" ht="12.75" customHeight="1">
      <c r="D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row>
    <row r="471" ht="12.75" customHeight="1">
      <c r="D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row>
    <row r="472" ht="12.75" customHeight="1">
      <c r="D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row>
    <row r="473" ht="12.75" customHeight="1">
      <c r="D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row>
    <row r="474" ht="12.75" customHeight="1">
      <c r="D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row>
    <row r="475" ht="12.75" customHeight="1">
      <c r="D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row>
    <row r="476" ht="12.75" customHeight="1">
      <c r="D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row>
    <row r="477" ht="12.75" customHeight="1">
      <c r="D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row>
    <row r="478" ht="12.75" customHeight="1">
      <c r="D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row>
    <row r="479" ht="12.75" customHeight="1">
      <c r="D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row>
    <row r="480" ht="12.75" customHeight="1">
      <c r="D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row>
    <row r="481" ht="12.75" customHeight="1">
      <c r="D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row>
    <row r="482" ht="12.75" customHeight="1">
      <c r="D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row>
    <row r="483" ht="12.75" customHeight="1">
      <c r="D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row>
    <row r="484" ht="12.75" customHeight="1">
      <c r="D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row>
    <row r="485" ht="12.75" customHeight="1">
      <c r="D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row>
    <row r="486" ht="12.75" customHeight="1">
      <c r="D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row>
    <row r="487" ht="12.75" customHeight="1">
      <c r="D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row>
    <row r="488" ht="12.75" customHeight="1">
      <c r="D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row>
    <row r="489" ht="12.75" customHeight="1">
      <c r="D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row>
    <row r="490" ht="12.75" customHeight="1">
      <c r="D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row>
    <row r="491" ht="12.75" customHeight="1">
      <c r="D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row>
    <row r="492" ht="12.75" customHeight="1">
      <c r="D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row>
    <row r="493" ht="12.75" customHeight="1">
      <c r="D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row>
    <row r="494" ht="12.75" customHeight="1">
      <c r="D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row>
    <row r="495" ht="12.75" customHeight="1">
      <c r="D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row>
    <row r="496" ht="12.75" customHeight="1">
      <c r="D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row>
    <row r="497" ht="12.75" customHeight="1">
      <c r="D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row>
    <row r="498" ht="12.75" customHeight="1">
      <c r="D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row>
    <row r="499" ht="12.75" customHeight="1">
      <c r="D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row>
    <row r="500" ht="12.75" customHeight="1">
      <c r="D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row>
    <row r="501" ht="12.75" customHeight="1">
      <c r="D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row>
    <row r="502" ht="12.75" customHeight="1">
      <c r="D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row>
    <row r="503" ht="12.75" customHeight="1">
      <c r="D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row>
    <row r="504" ht="12.75" customHeight="1">
      <c r="D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row>
    <row r="505" ht="12.75" customHeight="1">
      <c r="D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row>
    <row r="506" ht="12.75" customHeight="1">
      <c r="D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row>
    <row r="507" ht="12.75" customHeight="1">
      <c r="D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row>
    <row r="508" ht="12.75" customHeight="1">
      <c r="D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row>
    <row r="509" ht="12.75" customHeight="1">
      <c r="D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row>
    <row r="510" ht="12.75" customHeight="1">
      <c r="D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row>
    <row r="511" ht="12.75" customHeight="1">
      <c r="D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row>
    <row r="512" ht="12.75" customHeight="1">
      <c r="D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row>
    <row r="513" ht="12.75" customHeight="1">
      <c r="D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row>
    <row r="514" ht="12.75" customHeight="1">
      <c r="D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row>
    <row r="515" ht="12.75" customHeight="1">
      <c r="D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row>
    <row r="516" ht="12.75" customHeight="1">
      <c r="D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row>
    <row r="517" ht="12.75" customHeight="1">
      <c r="D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row>
    <row r="518" ht="12.75" customHeight="1">
      <c r="D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row>
    <row r="519" ht="12.75" customHeight="1">
      <c r="D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row>
    <row r="520" ht="12.75" customHeight="1">
      <c r="D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row>
    <row r="521" ht="12.75" customHeight="1">
      <c r="D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row>
    <row r="522" ht="12.75" customHeight="1">
      <c r="D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row>
    <row r="523" ht="12.75" customHeight="1">
      <c r="D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row>
    <row r="524" ht="12.75" customHeight="1">
      <c r="D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row>
    <row r="525" ht="12.75" customHeight="1">
      <c r="D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row>
    <row r="526" ht="12.75" customHeight="1">
      <c r="D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row>
    <row r="527" ht="12.75" customHeight="1">
      <c r="D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row>
    <row r="528" ht="12.75" customHeight="1">
      <c r="D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row>
    <row r="529" ht="12.75" customHeight="1">
      <c r="D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row>
    <row r="530" ht="12.75" customHeight="1">
      <c r="D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row>
    <row r="531" ht="12.75" customHeight="1">
      <c r="D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row>
    <row r="532" ht="12.75" customHeight="1">
      <c r="D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row>
    <row r="533" ht="12.75" customHeight="1">
      <c r="D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row>
    <row r="534" ht="12.75" customHeight="1">
      <c r="D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row>
    <row r="535" ht="12.75" customHeight="1">
      <c r="D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row>
    <row r="536" ht="12.75" customHeight="1">
      <c r="D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row>
    <row r="537" ht="12.75" customHeight="1">
      <c r="D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row>
    <row r="538" ht="12.75" customHeight="1">
      <c r="D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row>
    <row r="539" ht="12.75" customHeight="1">
      <c r="D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row>
    <row r="540" ht="12.75" customHeight="1">
      <c r="D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row>
    <row r="541" ht="12.75" customHeight="1">
      <c r="D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row>
    <row r="542" ht="12.75" customHeight="1">
      <c r="D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row>
    <row r="543" ht="12.75" customHeight="1">
      <c r="D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row>
    <row r="544" ht="12.75" customHeight="1">
      <c r="D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row>
    <row r="545" ht="12.75" customHeight="1">
      <c r="D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row>
    <row r="546" ht="12.75" customHeight="1">
      <c r="D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row>
    <row r="547" ht="12.75" customHeight="1">
      <c r="D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row>
    <row r="548" ht="12.75" customHeight="1">
      <c r="D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row>
    <row r="549" ht="12.75" customHeight="1">
      <c r="D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row>
    <row r="550" ht="12.75" customHeight="1">
      <c r="D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row>
    <row r="551" ht="12.75" customHeight="1">
      <c r="D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row>
    <row r="552" ht="12.75" customHeight="1">
      <c r="D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row>
    <row r="553" ht="12.75" customHeight="1">
      <c r="D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row>
    <row r="554" ht="12.75" customHeight="1">
      <c r="D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row>
    <row r="555" ht="12.75" customHeight="1">
      <c r="D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row>
    <row r="556" ht="12.75" customHeight="1">
      <c r="D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row>
    <row r="557" ht="12.75" customHeight="1">
      <c r="D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row>
    <row r="558" ht="12.75" customHeight="1">
      <c r="D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row>
    <row r="559" ht="12.75" customHeight="1">
      <c r="D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row>
    <row r="560" ht="12.75" customHeight="1">
      <c r="D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row>
    <row r="561" ht="12.75" customHeight="1">
      <c r="D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row>
    <row r="562" ht="12.75" customHeight="1">
      <c r="D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row>
    <row r="563" ht="12.75" customHeight="1">
      <c r="D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row>
    <row r="564" ht="12.75" customHeight="1">
      <c r="D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row>
    <row r="565" ht="12.75" customHeight="1">
      <c r="D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row>
    <row r="566" ht="12.75" customHeight="1">
      <c r="D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row>
    <row r="567" ht="12.75" customHeight="1">
      <c r="D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row>
    <row r="568" ht="12.75" customHeight="1">
      <c r="D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row>
    <row r="569" ht="12.75" customHeight="1">
      <c r="D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row>
    <row r="570" ht="12.75" customHeight="1">
      <c r="D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row>
    <row r="571" ht="12.75" customHeight="1">
      <c r="D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row>
    <row r="572" ht="12.75" customHeight="1">
      <c r="D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row>
    <row r="573" ht="12.75" customHeight="1">
      <c r="D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row>
    <row r="574" ht="12.75" customHeight="1">
      <c r="D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row>
    <row r="575" ht="12.75" customHeight="1">
      <c r="D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row>
    <row r="576" ht="12.75" customHeight="1">
      <c r="D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row>
    <row r="577" ht="12.75" customHeight="1">
      <c r="D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row>
    <row r="578" ht="12.75" customHeight="1">
      <c r="D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row>
    <row r="579" ht="12.75" customHeight="1">
      <c r="D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row>
    <row r="580" ht="12.75" customHeight="1">
      <c r="D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row>
    <row r="581" ht="12.75" customHeight="1">
      <c r="D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row>
    <row r="582" ht="12.75" customHeight="1">
      <c r="D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row>
    <row r="583" ht="12.75" customHeight="1">
      <c r="D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row>
    <row r="584" ht="12.75" customHeight="1">
      <c r="D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row>
    <row r="585" ht="12.75" customHeight="1">
      <c r="D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row>
    <row r="586" ht="12.75" customHeight="1">
      <c r="D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row>
    <row r="587" ht="12.75" customHeight="1">
      <c r="D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row>
    <row r="588" ht="12.75" customHeight="1">
      <c r="D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row>
    <row r="589" ht="12.75" customHeight="1">
      <c r="D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row>
    <row r="590" ht="12.75" customHeight="1">
      <c r="D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row>
    <row r="591" ht="12.75" customHeight="1">
      <c r="D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row>
    <row r="592" ht="12.75" customHeight="1">
      <c r="D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row>
    <row r="593" ht="12.75" customHeight="1">
      <c r="D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row>
    <row r="594" ht="12.75" customHeight="1">
      <c r="D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row>
    <row r="595" ht="12.75" customHeight="1">
      <c r="D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row>
    <row r="596" ht="12.75" customHeight="1">
      <c r="D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row>
    <row r="597" ht="12.75" customHeight="1">
      <c r="D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row>
    <row r="598" ht="12.75" customHeight="1">
      <c r="D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row>
    <row r="599" ht="12.75" customHeight="1">
      <c r="D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row>
    <row r="600" ht="12.75" customHeight="1">
      <c r="D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row>
    <row r="601" ht="12.75" customHeight="1">
      <c r="D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row>
    <row r="602" ht="12.75" customHeight="1">
      <c r="D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row>
    <row r="603" ht="12.75" customHeight="1">
      <c r="D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row>
    <row r="604" ht="12.75" customHeight="1">
      <c r="D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row>
    <row r="605" ht="12.75" customHeight="1">
      <c r="D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row>
    <row r="606" ht="12.75" customHeight="1">
      <c r="D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row>
    <row r="607" ht="12.75" customHeight="1">
      <c r="D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row>
    <row r="608" ht="12.75" customHeight="1">
      <c r="D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row>
    <row r="609" ht="12.75" customHeight="1">
      <c r="D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row>
    <row r="610" ht="12.75" customHeight="1">
      <c r="D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row>
    <row r="611" ht="12.75" customHeight="1">
      <c r="D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row>
    <row r="612" ht="12.75" customHeight="1">
      <c r="D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row>
    <row r="613" ht="12.75" customHeight="1">
      <c r="D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row>
    <row r="614" ht="12.75" customHeight="1">
      <c r="D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row>
    <row r="615" ht="12.75" customHeight="1">
      <c r="D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row>
    <row r="616" ht="12.75" customHeight="1">
      <c r="D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row>
    <row r="617" ht="12.75" customHeight="1">
      <c r="D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row>
    <row r="618" ht="12.75" customHeight="1">
      <c r="D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row>
    <row r="619" ht="12.75" customHeight="1">
      <c r="D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row>
    <row r="620" ht="12.75" customHeight="1">
      <c r="D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row>
    <row r="621" ht="12.75" customHeight="1">
      <c r="D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row>
    <row r="622" ht="12.75" customHeight="1">
      <c r="D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row>
    <row r="623" ht="12.75" customHeight="1">
      <c r="D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row>
    <row r="624" ht="12.75" customHeight="1">
      <c r="D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row>
    <row r="625" ht="12.75" customHeight="1">
      <c r="D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row>
    <row r="626" ht="12.75" customHeight="1">
      <c r="D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row>
    <row r="627" ht="12.75" customHeight="1">
      <c r="D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row>
    <row r="628" ht="12.75" customHeight="1">
      <c r="D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row>
    <row r="629" ht="12.75" customHeight="1">
      <c r="D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row>
    <row r="630" ht="12.75" customHeight="1">
      <c r="D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row>
    <row r="631" ht="12.75" customHeight="1">
      <c r="D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row>
    <row r="632" ht="12.75" customHeight="1">
      <c r="D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row>
    <row r="633" ht="12.75" customHeight="1">
      <c r="D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row>
    <row r="634" ht="12.75" customHeight="1">
      <c r="D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row>
    <row r="635" ht="12.75" customHeight="1">
      <c r="D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row>
    <row r="636" ht="12.75" customHeight="1">
      <c r="D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row>
    <row r="637" ht="12.75" customHeight="1">
      <c r="D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row>
    <row r="638" ht="12.75" customHeight="1">
      <c r="D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row>
    <row r="639" ht="12.75" customHeight="1">
      <c r="D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row>
    <row r="640" ht="12.75" customHeight="1">
      <c r="D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row>
    <row r="641" ht="12.75" customHeight="1">
      <c r="D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row>
    <row r="642" ht="12.75" customHeight="1">
      <c r="D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row>
    <row r="643" ht="12.75" customHeight="1">
      <c r="D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row>
    <row r="644" ht="12.75" customHeight="1">
      <c r="D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row>
    <row r="645" ht="12.75" customHeight="1">
      <c r="D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row>
    <row r="646" ht="12.75" customHeight="1">
      <c r="D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row>
    <row r="647" ht="12.75" customHeight="1">
      <c r="D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row>
    <row r="648" ht="12.75" customHeight="1">
      <c r="D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row>
    <row r="649" ht="12.75" customHeight="1">
      <c r="D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row>
    <row r="650" ht="12.75" customHeight="1">
      <c r="D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row>
    <row r="651" ht="12.75" customHeight="1">
      <c r="D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row>
    <row r="652" ht="12.75" customHeight="1">
      <c r="D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row>
    <row r="653" ht="12.75" customHeight="1">
      <c r="D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row>
    <row r="654" ht="12.75" customHeight="1">
      <c r="D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row>
    <row r="655" ht="12.75" customHeight="1">
      <c r="D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row>
    <row r="656" ht="12.75" customHeight="1">
      <c r="D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row>
    <row r="657" ht="12.75" customHeight="1">
      <c r="D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row>
    <row r="658" ht="12.75" customHeight="1">
      <c r="D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row>
    <row r="659" ht="12.75" customHeight="1">
      <c r="D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row>
    <row r="660" ht="12.75" customHeight="1">
      <c r="D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row>
    <row r="661" ht="12.75" customHeight="1">
      <c r="D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row>
    <row r="662" ht="12.75" customHeight="1">
      <c r="D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row>
    <row r="663" ht="12.75" customHeight="1">
      <c r="D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row>
    <row r="664" ht="12.75" customHeight="1">
      <c r="D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row>
    <row r="665" ht="12.75" customHeight="1">
      <c r="D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row>
    <row r="666" ht="12.75" customHeight="1">
      <c r="D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row>
    <row r="667" ht="12.75" customHeight="1">
      <c r="D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row>
    <row r="668" ht="12.75" customHeight="1">
      <c r="D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row>
    <row r="669" ht="12.75" customHeight="1">
      <c r="D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row>
    <row r="670" ht="12.75" customHeight="1">
      <c r="D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row>
    <row r="671" ht="12.75" customHeight="1">
      <c r="D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row>
    <row r="672" ht="12.75" customHeight="1">
      <c r="D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row>
    <row r="673" ht="12.75" customHeight="1">
      <c r="D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row>
    <row r="674" ht="12.75" customHeight="1">
      <c r="D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row>
    <row r="675" ht="12.75" customHeight="1">
      <c r="D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row>
    <row r="676" ht="12.75" customHeight="1">
      <c r="D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row>
    <row r="677" ht="12.75" customHeight="1">
      <c r="D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row>
    <row r="678" ht="12.75" customHeight="1">
      <c r="D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row>
    <row r="679" ht="12.75" customHeight="1">
      <c r="D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row>
    <row r="680" ht="12.75" customHeight="1">
      <c r="D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row>
    <row r="681" ht="12.75" customHeight="1">
      <c r="D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row>
    <row r="682" ht="12.75" customHeight="1">
      <c r="D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row>
    <row r="683" ht="12.75" customHeight="1">
      <c r="D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row>
    <row r="684" ht="12.75" customHeight="1">
      <c r="D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row>
    <row r="685" ht="12.75" customHeight="1">
      <c r="D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row>
    <row r="686" ht="12.75" customHeight="1">
      <c r="D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row>
    <row r="687" ht="12.75" customHeight="1">
      <c r="D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row>
    <row r="688" ht="12.75" customHeight="1">
      <c r="D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row>
    <row r="689" ht="12.75" customHeight="1">
      <c r="D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row>
    <row r="690" ht="12.75" customHeight="1">
      <c r="D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row>
    <row r="691" ht="12.75" customHeight="1">
      <c r="D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row>
    <row r="692" ht="12.75" customHeight="1">
      <c r="D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row>
    <row r="693" ht="12.75" customHeight="1">
      <c r="D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row>
    <row r="694" ht="12.75" customHeight="1">
      <c r="D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row>
    <row r="695" ht="12.75" customHeight="1">
      <c r="D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row>
    <row r="696" ht="12.75" customHeight="1">
      <c r="D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row>
    <row r="697" ht="12.75" customHeight="1">
      <c r="D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row>
    <row r="698" ht="12.75" customHeight="1">
      <c r="D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row>
    <row r="699" ht="12.75" customHeight="1">
      <c r="D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row>
    <row r="700" ht="12.75" customHeight="1">
      <c r="D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row>
    <row r="701" ht="12.75" customHeight="1">
      <c r="D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row>
    <row r="702" ht="12.75" customHeight="1">
      <c r="D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row>
    <row r="703" ht="12.75" customHeight="1">
      <c r="D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row>
    <row r="704" ht="12.75" customHeight="1">
      <c r="D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row>
    <row r="705" ht="12.75" customHeight="1">
      <c r="D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row>
    <row r="706" ht="12.75" customHeight="1">
      <c r="D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row>
    <row r="707" ht="12.75" customHeight="1">
      <c r="D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row>
    <row r="708" ht="12.75" customHeight="1">
      <c r="D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row>
    <row r="709" ht="12.75" customHeight="1">
      <c r="D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row>
    <row r="710" ht="12.75" customHeight="1">
      <c r="D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row>
    <row r="711" ht="12.75" customHeight="1">
      <c r="D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row>
    <row r="712" ht="12.75" customHeight="1">
      <c r="D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row>
    <row r="713" ht="12.75" customHeight="1">
      <c r="D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row>
    <row r="714" ht="12.75" customHeight="1">
      <c r="D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row>
    <row r="715" ht="12.75" customHeight="1">
      <c r="D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row>
    <row r="716" ht="12.75" customHeight="1">
      <c r="D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row>
    <row r="717" ht="12.75" customHeight="1">
      <c r="D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row>
    <row r="718" ht="12.75" customHeight="1">
      <c r="D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row>
    <row r="719" ht="12.75" customHeight="1">
      <c r="D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row>
    <row r="720" ht="12.75" customHeight="1">
      <c r="D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row>
    <row r="721" ht="12.75" customHeight="1">
      <c r="D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row>
    <row r="722" ht="12.75" customHeight="1">
      <c r="D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row>
    <row r="723" ht="12.75" customHeight="1">
      <c r="D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row>
    <row r="724" ht="12.75" customHeight="1">
      <c r="D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row>
    <row r="725" ht="12.75" customHeight="1">
      <c r="D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row>
    <row r="726" ht="12.75" customHeight="1">
      <c r="D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row>
    <row r="727" ht="12.75" customHeight="1">
      <c r="D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row>
    <row r="728" ht="12.75" customHeight="1">
      <c r="D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row>
    <row r="729" ht="12.75" customHeight="1">
      <c r="D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row>
    <row r="730" ht="12.75" customHeight="1">
      <c r="D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row>
    <row r="731" ht="12.75" customHeight="1">
      <c r="D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row>
    <row r="732" ht="12.75" customHeight="1">
      <c r="D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row>
    <row r="733" ht="12.75" customHeight="1">
      <c r="D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row>
    <row r="734" ht="12.75" customHeight="1">
      <c r="D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row>
    <row r="735" ht="12.75" customHeight="1">
      <c r="D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row>
    <row r="736" ht="12.75" customHeight="1">
      <c r="D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row>
    <row r="737" ht="12.75" customHeight="1">
      <c r="D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row>
    <row r="738" ht="12.75" customHeight="1">
      <c r="D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row>
    <row r="739" ht="12.75" customHeight="1">
      <c r="D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row>
    <row r="740" ht="12.75" customHeight="1">
      <c r="D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row>
    <row r="741" ht="12.75" customHeight="1">
      <c r="D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row>
    <row r="742" ht="12.75" customHeight="1">
      <c r="D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row>
    <row r="743" ht="12.75" customHeight="1">
      <c r="D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row>
    <row r="744" ht="12.75" customHeight="1">
      <c r="D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row>
    <row r="745" ht="12.75" customHeight="1">
      <c r="D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row>
    <row r="746" ht="12.75" customHeight="1">
      <c r="D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c r="BI746" s="9"/>
      <c r="BJ746" s="9"/>
    </row>
    <row r="747" ht="12.75" customHeight="1">
      <c r="D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row>
    <row r="748" ht="12.75" customHeight="1">
      <c r="D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c r="BI748" s="9"/>
      <c r="BJ748" s="9"/>
    </row>
    <row r="749" ht="12.75" customHeight="1">
      <c r="D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c r="BI749" s="9"/>
      <c r="BJ749" s="9"/>
    </row>
    <row r="750" ht="12.75" customHeight="1">
      <c r="D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c r="BI750" s="9"/>
      <c r="BJ750" s="9"/>
    </row>
    <row r="751" ht="12.75" customHeight="1">
      <c r="D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row>
    <row r="752" ht="12.75" customHeight="1">
      <c r="D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row>
    <row r="753" ht="12.75" customHeight="1">
      <c r="D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c r="BI753" s="9"/>
      <c r="BJ753" s="9"/>
    </row>
    <row r="754" ht="12.75" customHeight="1">
      <c r="D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c r="BI754" s="9"/>
      <c r="BJ754" s="9"/>
    </row>
    <row r="755" ht="12.75" customHeight="1">
      <c r="D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c r="BH755" s="9"/>
      <c r="BI755" s="9"/>
      <c r="BJ755" s="9"/>
    </row>
    <row r="756" ht="12.75" customHeight="1">
      <c r="D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c r="BH756" s="9"/>
      <c r="BI756" s="9"/>
      <c r="BJ756" s="9"/>
    </row>
    <row r="757" ht="12.75" customHeight="1">
      <c r="D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c r="BH757" s="9"/>
      <c r="BI757" s="9"/>
      <c r="BJ757" s="9"/>
    </row>
    <row r="758" ht="12.75" customHeight="1">
      <c r="D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c r="BH758" s="9"/>
      <c r="BI758" s="9"/>
      <c r="BJ758" s="9"/>
    </row>
    <row r="759" ht="12.75" customHeight="1">
      <c r="D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c r="BH759" s="9"/>
      <c r="BI759" s="9"/>
      <c r="BJ759" s="9"/>
    </row>
    <row r="760" ht="12.75" customHeight="1">
      <c r="D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c r="BH760" s="9"/>
      <c r="BI760" s="9"/>
      <c r="BJ760" s="9"/>
    </row>
    <row r="761" ht="12.75" customHeight="1">
      <c r="D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c r="BH761" s="9"/>
      <c r="BI761" s="9"/>
      <c r="BJ761" s="9"/>
    </row>
    <row r="762" ht="12.75" customHeight="1">
      <c r="D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c r="BH762" s="9"/>
      <c r="BI762" s="9"/>
      <c r="BJ762" s="9"/>
    </row>
    <row r="763" ht="12.75" customHeight="1">
      <c r="D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c r="BH763" s="9"/>
      <c r="BI763" s="9"/>
      <c r="BJ763" s="9"/>
    </row>
    <row r="764" ht="12.75" customHeight="1">
      <c r="D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c r="BH764" s="9"/>
      <c r="BI764" s="9"/>
      <c r="BJ764" s="9"/>
    </row>
    <row r="765" ht="12.75" customHeight="1">
      <c r="D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c r="BH765" s="9"/>
      <c r="BI765" s="9"/>
      <c r="BJ765" s="9"/>
    </row>
    <row r="766" ht="12.75" customHeight="1">
      <c r="D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c r="BH766" s="9"/>
      <c r="BI766" s="9"/>
      <c r="BJ766" s="9"/>
    </row>
    <row r="767" ht="12.75" customHeight="1">
      <c r="D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c r="BI767" s="9"/>
      <c r="BJ767" s="9"/>
    </row>
    <row r="768" ht="12.75" customHeight="1">
      <c r="D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c r="BH768" s="9"/>
      <c r="BI768" s="9"/>
      <c r="BJ768" s="9"/>
    </row>
    <row r="769" ht="12.75" customHeight="1">
      <c r="D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c r="BI769" s="9"/>
      <c r="BJ769" s="9"/>
    </row>
    <row r="770" ht="12.75" customHeight="1">
      <c r="D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c r="BH770" s="9"/>
      <c r="BI770" s="9"/>
      <c r="BJ770" s="9"/>
    </row>
    <row r="771" ht="12.75" customHeight="1">
      <c r="D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c r="BI771" s="9"/>
      <c r="BJ771" s="9"/>
    </row>
    <row r="772" ht="12.75" customHeight="1">
      <c r="D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c r="BH772" s="9"/>
      <c r="BI772" s="9"/>
      <c r="BJ772" s="9"/>
    </row>
    <row r="773" ht="12.75" customHeight="1">
      <c r="D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c r="BH773" s="9"/>
      <c r="BI773" s="9"/>
      <c r="BJ773" s="9"/>
    </row>
    <row r="774" ht="12.75" customHeight="1">
      <c r="D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c r="BH774" s="9"/>
      <c r="BI774" s="9"/>
      <c r="BJ774" s="9"/>
    </row>
    <row r="775" ht="12.75" customHeight="1">
      <c r="D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c r="BI775" s="9"/>
      <c r="BJ775" s="9"/>
    </row>
    <row r="776" ht="12.75" customHeight="1">
      <c r="D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c r="BH776" s="9"/>
      <c r="BI776" s="9"/>
      <c r="BJ776" s="9"/>
    </row>
    <row r="777" ht="12.75" customHeight="1">
      <c r="D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c r="BH777" s="9"/>
      <c r="BI777" s="9"/>
      <c r="BJ777" s="9"/>
    </row>
    <row r="778" ht="12.75" customHeight="1">
      <c r="D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c r="BH778" s="9"/>
      <c r="BI778" s="9"/>
      <c r="BJ778" s="9"/>
    </row>
    <row r="779" ht="12.75" customHeight="1">
      <c r="D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c r="BH779" s="9"/>
      <c r="BI779" s="9"/>
      <c r="BJ779" s="9"/>
    </row>
    <row r="780" ht="12.75" customHeight="1">
      <c r="D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c r="BH780" s="9"/>
      <c r="BI780" s="9"/>
      <c r="BJ780" s="9"/>
    </row>
    <row r="781" ht="12.75" customHeight="1">
      <c r="D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c r="BH781" s="9"/>
      <c r="BI781" s="9"/>
      <c r="BJ781" s="9"/>
    </row>
    <row r="782" ht="12.75" customHeight="1">
      <c r="D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c r="BH782" s="9"/>
      <c r="BI782" s="9"/>
      <c r="BJ782" s="9"/>
    </row>
    <row r="783" ht="12.75" customHeight="1">
      <c r="D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c r="BH783" s="9"/>
      <c r="BI783" s="9"/>
      <c r="BJ783" s="9"/>
    </row>
    <row r="784" ht="12.75" customHeight="1">
      <c r="D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c r="BH784" s="9"/>
      <c r="BI784" s="9"/>
      <c r="BJ784" s="9"/>
    </row>
    <row r="785" ht="12.75" customHeight="1">
      <c r="D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row>
    <row r="786" ht="12.75" customHeight="1">
      <c r="D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row>
    <row r="787" ht="12.75" customHeight="1">
      <c r="D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c r="BI787" s="9"/>
      <c r="BJ787" s="9"/>
    </row>
    <row r="788" ht="12.75" customHeight="1">
      <c r="D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c r="BI788" s="9"/>
      <c r="BJ788" s="9"/>
    </row>
    <row r="789" ht="12.75" customHeight="1">
      <c r="D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c r="BH789" s="9"/>
      <c r="BI789" s="9"/>
      <c r="BJ789" s="9"/>
    </row>
    <row r="790" ht="12.75" customHeight="1">
      <c r="D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c r="BI790" s="9"/>
      <c r="BJ790" s="9"/>
    </row>
    <row r="791" ht="12.75" customHeight="1">
      <c r="D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c r="BI791" s="9"/>
      <c r="BJ791" s="9"/>
    </row>
    <row r="792" ht="12.75" customHeight="1">
      <c r="D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c r="BI792" s="9"/>
      <c r="BJ792" s="9"/>
    </row>
    <row r="793" ht="12.75" customHeight="1">
      <c r="D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c r="BH793" s="9"/>
      <c r="BI793" s="9"/>
      <c r="BJ793" s="9"/>
    </row>
    <row r="794" ht="12.75" customHeight="1">
      <c r="D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c r="BH794" s="9"/>
      <c r="BI794" s="9"/>
      <c r="BJ794" s="9"/>
    </row>
    <row r="795" ht="12.75" customHeight="1">
      <c r="D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c r="BH795" s="9"/>
      <c r="BI795" s="9"/>
      <c r="BJ795" s="9"/>
    </row>
    <row r="796" ht="12.75" customHeight="1">
      <c r="D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c r="BH796" s="9"/>
      <c r="BI796" s="9"/>
      <c r="BJ796" s="9"/>
    </row>
    <row r="797" ht="12.75" customHeight="1">
      <c r="D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c r="BH797" s="9"/>
      <c r="BI797" s="9"/>
      <c r="BJ797" s="9"/>
    </row>
    <row r="798" ht="12.75" customHeight="1">
      <c r="D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c r="BH798" s="9"/>
      <c r="BI798" s="9"/>
      <c r="BJ798" s="9"/>
    </row>
    <row r="799" ht="12.75" customHeight="1">
      <c r="D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c r="BH799" s="9"/>
      <c r="BI799" s="9"/>
      <c r="BJ799" s="9"/>
    </row>
    <row r="800" ht="12.75" customHeight="1">
      <c r="D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c r="BH800" s="9"/>
      <c r="BI800" s="9"/>
      <c r="BJ800" s="9"/>
    </row>
    <row r="801" ht="12.75" customHeight="1">
      <c r="D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c r="BH801" s="9"/>
      <c r="BI801" s="9"/>
      <c r="BJ801" s="9"/>
    </row>
    <row r="802" ht="12.75" customHeight="1">
      <c r="D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c r="BH802" s="9"/>
      <c r="BI802" s="9"/>
      <c r="BJ802" s="9"/>
    </row>
    <row r="803" ht="12.75" customHeight="1">
      <c r="D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c r="BI803" s="9"/>
      <c r="BJ803" s="9"/>
    </row>
    <row r="804" ht="12.75" customHeight="1">
      <c r="D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c r="BI804" s="9"/>
      <c r="BJ804" s="9"/>
    </row>
    <row r="805" ht="12.75" customHeight="1">
      <c r="D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c r="BI805" s="9"/>
      <c r="BJ805" s="9"/>
    </row>
    <row r="806" ht="12.75" customHeight="1">
      <c r="D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c r="BH806" s="9"/>
      <c r="BI806" s="9"/>
      <c r="BJ806" s="9"/>
    </row>
    <row r="807" ht="12.75" customHeight="1">
      <c r="D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c r="BH807" s="9"/>
      <c r="BI807" s="9"/>
      <c r="BJ807" s="9"/>
    </row>
    <row r="808" ht="12.75" customHeight="1">
      <c r="D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row>
    <row r="809" ht="12.75" customHeight="1">
      <c r="D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c r="BH809" s="9"/>
      <c r="BI809" s="9"/>
      <c r="BJ809" s="9"/>
    </row>
    <row r="810" ht="12.75" customHeight="1">
      <c r="D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c r="BH810" s="9"/>
      <c r="BI810" s="9"/>
      <c r="BJ810" s="9"/>
    </row>
    <row r="811" ht="12.75" customHeight="1">
      <c r="D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c r="BH811" s="9"/>
      <c r="BI811" s="9"/>
      <c r="BJ811" s="9"/>
    </row>
    <row r="812" ht="12.75" customHeight="1">
      <c r="D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c r="BH812" s="9"/>
      <c r="BI812" s="9"/>
      <c r="BJ812" s="9"/>
    </row>
    <row r="813" ht="12.75" customHeight="1">
      <c r="D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c r="BH813" s="9"/>
      <c r="BI813" s="9"/>
      <c r="BJ813" s="9"/>
    </row>
    <row r="814" ht="12.75" customHeight="1">
      <c r="D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c r="BH814" s="9"/>
      <c r="BI814" s="9"/>
      <c r="BJ814" s="9"/>
    </row>
    <row r="815" ht="12.75" customHeight="1">
      <c r="D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c r="BH815" s="9"/>
      <c r="BI815" s="9"/>
      <c r="BJ815" s="9"/>
    </row>
    <row r="816" ht="12.75" customHeight="1">
      <c r="D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c r="BI816" s="9"/>
      <c r="BJ816" s="9"/>
    </row>
    <row r="817" ht="12.75" customHeight="1">
      <c r="D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c r="BI817" s="9"/>
      <c r="BJ817" s="9"/>
    </row>
    <row r="818" ht="12.75" customHeight="1">
      <c r="D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c r="BH818" s="9"/>
      <c r="BI818" s="9"/>
      <c r="BJ818" s="9"/>
    </row>
    <row r="819" ht="12.75" customHeight="1">
      <c r="D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c r="BH819" s="9"/>
      <c r="BI819" s="9"/>
      <c r="BJ819" s="9"/>
    </row>
    <row r="820" ht="12.75" customHeight="1">
      <c r="D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c r="BH820" s="9"/>
      <c r="BI820" s="9"/>
      <c r="BJ820" s="9"/>
    </row>
    <row r="821" ht="12.75" customHeight="1">
      <c r="D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c r="BH821" s="9"/>
      <c r="BI821" s="9"/>
      <c r="BJ821" s="9"/>
    </row>
    <row r="822" ht="12.75" customHeight="1">
      <c r="D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c r="BH822" s="9"/>
      <c r="BI822" s="9"/>
      <c r="BJ822" s="9"/>
    </row>
    <row r="823" ht="12.75" customHeight="1">
      <c r="D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c r="BH823" s="9"/>
      <c r="BI823" s="9"/>
      <c r="BJ823" s="9"/>
    </row>
    <row r="824" ht="12.75" customHeight="1">
      <c r="D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c r="BI824" s="9"/>
      <c r="BJ824" s="9"/>
    </row>
    <row r="825" ht="12.75" customHeight="1">
      <c r="D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c r="BH825" s="9"/>
      <c r="BI825" s="9"/>
      <c r="BJ825" s="9"/>
    </row>
    <row r="826" ht="12.75" customHeight="1">
      <c r="D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row>
    <row r="827" ht="12.75" customHeight="1">
      <c r="D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row>
    <row r="828" ht="12.75" customHeight="1">
      <c r="D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c r="BI828" s="9"/>
      <c r="BJ828" s="9"/>
    </row>
    <row r="829" ht="12.75" customHeight="1">
      <c r="D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c r="AT829" s="9"/>
      <c r="AU829" s="9"/>
      <c r="AV829" s="9"/>
      <c r="AW829" s="9"/>
      <c r="AX829" s="9"/>
      <c r="AY829" s="9"/>
      <c r="AZ829" s="9"/>
      <c r="BA829" s="9"/>
      <c r="BB829" s="9"/>
      <c r="BC829" s="9"/>
      <c r="BD829" s="9"/>
      <c r="BE829" s="9"/>
      <c r="BF829" s="9"/>
      <c r="BG829" s="9"/>
      <c r="BH829" s="9"/>
      <c r="BI829" s="9"/>
      <c r="BJ829" s="9"/>
    </row>
    <row r="830" ht="12.75" customHeight="1">
      <c r="D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c r="AT830" s="9"/>
      <c r="AU830" s="9"/>
      <c r="AV830" s="9"/>
      <c r="AW830" s="9"/>
      <c r="AX830" s="9"/>
      <c r="AY830" s="9"/>
      <c r="AZ830" s="9"/>
      <c r="BA830" s="9"/>
      <c r="BB830" s="9"/>
      <c r="BC830" s="9"/>
      <c r="BD830" s="9"/>
      <c r="BE830" s="9"/>
      <c r="BF830" s="9"/>
      <c r="BG830" s="9"/>
      <c r="BH830" s="9"/>
      <c r="BI830" s="9"/>
      <c r="BJ830" s="9"/>
    </row>
    <row r="831" ht="12.75" customHeight="1">
      <c r="D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c r="AT831" s="9"/>
      <c r="AU831" s="9"/>
      <c r="AV831" s="9"/>
      <c r="AW831" s="9"/>
      <c r="AX831" s="9"/>
      <c r="AY831" s="9"/>
      <c r="AZ831" s="9"/>
      <c r="BA831" s="9"/>
      <c r="BB831" s="9"/>
      <c r="BC831" s="9"/>
      <c r="BD831" s="9"/>
      <c r="BE831" s="9"/>
      <c r="BF831" s="9"/>
      <c r="BG831" s="9"/>
      <c r="BH831" s="9"/>
      <c r="BI831" s="9"/>
      <c r="BJ831" s="9"/>
    </row>
    <row r="832" ht="12.75" customHeight="1">
      <c r="D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c r="AT832" s="9"/>
      <c r="AU832" s="9"/>
      <c r="AV832" s="9"/>
      <c r="AW832" s="9"/>
      <c r="AX832" s="9"/>
      <c r="AY832" s="9"/>
      <c r="AZ832" s="9"/>
      <c r="BA832" s="9"/>
      <c r="BB832" s="9"/>
      <c r="BC832" s="9"/>
      <c r="BD832" s="9"/>
      <c r="BE832" s="9"/>
      <c r="BF832" s="9"/>
      <c r="BG832" s="9"/>
      <c r="BH832" s="9"/>
      <c r="BI832" s="9"/>
      <c r="BJ832" s="9"/>
    </row>
    <row r="833" ht="12.75" customHeight="1">
      <c r="D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c r="AT833" s="9"/>
      <c r="AU833" s="9"/>
      <c r="AV833" s="9"/>
      <c r="AW833" s="9"/>
      <c r="AX833" s="9"/>
      <c r="AY833" s="9"/>
      <c r="AZ833" s="9"/>
      <c r="BA833" s="9"/>
      <c r="BB833" s="9"/>
      <c r="BC833" s="9"/>
      <c r="BD833" s="9"/>
      <c r="BE833" s="9"/>
      <c r="BF833" s="9"/>
      <c r="BG833" s="9"/>
      <c r="BH833" s="9"/>
      <c r="BI833" s="9"/>
      <c r="BJ833" s="9"/>
    </row>
    <row r="834" ht="12.75" customHeight="1">
      <c r="D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c r="AY834" s="9"/>
      <c r="AZ834" s="9"/>
      <c r="BA834" s="9"/>
      <c r="BB834" s="9"/>
      <c r="BC834" s="9"/>
      <c r="BD834" s="9"/>
      <c r="BE834" s="9"/>
      <c r="BF834" s="9"/>
      <c r="BG834" s="9"/>
      <c r="BH834" s="9"/>
      <c r="BI834" s="9"/>
      <c r="BJ834" s="9"/>
    </row>
    <row r="835" ht="12.75" customHeight="1">
      <c r="D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c r="AY835" s="9"/>
      <c r="AZ835" s="9"/>
      <c r="BA835" s="9"/>
      <c r="BB835" s="9"/>
      <c r="BC835" s="9"/>
      <c r="BD835" s="9"/>
      <c r="BE835" s="9"/>
      <c r="BF835" s="9"/>
      <c r="BG835" s="9"/>
      <c r="BH835" s="9"/>
      <c r="BI835" s="9"/>
      <c r="BJ835" s="9"/>
    </row>
    <row r="836" ht="12.75" customHeight="1">
      <c r="D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AY836" s="9"/>
      <c r="AZ836" s="9"/>
      <c r="BA836" s="9"/>
      <c r="BB836" s="9"/>
      <c r="BC836" s="9"/>
      <c r="BD836" s="9"/>
      <c r="BE836" s="9"/>
      <c r="BF836" s="9"/>
      <c r="BG836" s="9"/>
      <c r="BH836" s="9"/>
      <c r="BI836" s="9"/>
      <c r="BJ836" s="9"/>
    </row>
    <row r="837" ht="12.75" customHeight="1">
      <c r="D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c r="AT837" s="9"/>
      <c r="AU837" s="9"/>
      <c r="AV837" s="9"/>
      <c r="AW837" s="9"/>
      <c r="AX837" s="9"/>
      <c r="AY837" s="9"/>
      <c r="AZ837" s="9"/>
      <c r="BA837" s="9"/>
      <c r="BB837" s="9"/>
      <c r="BC837" s="9"/>
      <c r="BD837" s="9"/>
      <c r="BE837" s="9"/>
      <c r="BF837" s="9"/>
      <c r="BG837" s="9"/>
      <c r="BH837" s="9"/>
      <c r="BI837" s="9"/>
      <c r="BJ837" s="9"/>
    </row>
    <row r="838" ht="12.75" customHeight="1">
      <c r="D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c r="AT838" s="9"/>
      <c r="AU838" s="9"/>
      <c r="AV838" s="9"/>
      <c r="AW838" s="9"/>
      <c r="AX838" s="9"/>
      <c r="AY838" s="9"/>
      <c r="AZ838" s="9"/>
      <c r="BA838" s="9"/>
      <c r="BB838" s="9"/>
      <c r="BC838" s="9"/>
      <c r="BD838" s="9"/>
      <c r="BE838" s="9"/>
      <c r="BF838" s="9"/>
      <c r="BG838" s="9"/>
      <c r="BH838" s="9"/>
      <c r="BI838" s="9"/>
      <c r="BJ838" s="9"/>
    </row>
    <row r="839" ht="12.75" customHeight="1">
      <c r="D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c r="AT839" s="9"/>
      <c r="AU839" s="9"/>
      <c r="AV839" s="9"/>
      <c r="AW839" s="9"/>
      <c r="AX839" s="9"/>
      <c r="AY839" s="9"/>
      <c r="AZ839" s="9"/>
      <c r="BA839" s="9"/>
      <c r="BB839" s="9"/>
      <c r="BC839" s="9"/>
      <c r="BD839" s="9"/>
      <c r="BE839" s="9"/>
      <c r="BF839" s="9"/>
      <c r="BG839" s="9"/>
      <c r="BH839" s="9"/>
      <c r="BI839" s="9"/>
      <c r="BJ839" s="9"/>
    </row>
    <row r="840" ht="12.75" customHeight="1">
      <c r="D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c r="AT840" s="9"/>
      <c r="AU840" s="9"/>
      <c r="AV840" s="9"/>
      <c r="AW840" s="9"/>
      <c r="AX840" s="9"/>
      <c r="AY840" s="9"/>
      <c r="AZ840" s="9"/>
      <c r="BA840" s="9"/>
      <c r="BB840" s="9"/>
      <c r="BC840" s="9"/>
      <c r="BD840" s="9"/>
      <c r="BE840" s="9"/>
      <c r="BF840" s="9"/>
      <c r="BG840" s="9"/>
      <c r="BH840" s="9"/>
      <c r="BI840" s="9"/>
      <c r="BJ840" s="9"/>
    </row>
    <row r="841" ht="12.75" customHeight="1">
      <c r="D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c r="AT841" s="9"/>
      <c r="AU841" s="9"/>
      <c r="AV841" s="9"/>
      <c r="AW841" s="9"/>
      <c r="AX841" s="9"/>
      <c r="AY841" s="9"/>
      <c r="AZ841" s="9"/>
      <c r="BA841" s="9"/>
      <c r="BB841" s="9"/>
      <c r="BC841" s="9"/>
      <c r="BD841" s="9"/>
      <c r="BE841" s="9"/>
      <c r="BF841" s="9"/>
      <c r="BG841" s="9"/>
      <c r="BH841" s="9"/>
      <c r="BI841" s="9"/>
      <c r="BJ841" s="9"/>
    </row>
    <row r="842" ht="12.75" customHeight="1">
      <c r="D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c r="AY842" s="9"/>
      <c r="AZ842" s="9"/>
      <c r="BA842" s="9"/>
      <c r="BB842" s="9"/>
      <c r="BC842" s="9"/>
      <c r="BD842" s="9"/>
      <c r="BE842" s="9"/>
      <c r="BF842" s="9"/>
      <c r="BG842" s="9"/>
      <c r="BH842" s="9"/>
      <c r="BI842" s="9"/>
      <c r="BJ842" s="9"/>
    </row>
    <row r="843" ht="12.75" customHeight="1">
      <c r="D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c r="AY843" s="9"/>
      <c r="AZ843" s="9"/>
      <c r="BA843" s="9"/>
      <c r="BB843" s="9"/>
      <c r="BC843" s="9"/>
      <c r="BD843" s="9"/>
      <c r="BE843" s="9"/>
      <c r="BF843" s="9"/>
      <c r="BG843" s="9"/>
      <c r="BH843" s="9"/>
      <c r="BI843" s="9"/>
      <c r="BJ843" s="9"/>
    </row>
    <row r="844" ht="12.75" customHeight="1">
      <c r="D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c r="AT844" s="9"/>
      <c r="AU844" s="9"/>
      <c r="AV844" s="9"/>
      <c r="AW844" s="9"/>
      <c r="AX844" s="9"/>
      <c r="AY844" s="9"/>
      <c r="AZ844" s="9"/>
      <c r="BA844" s="9"/>
      <c r="BB844" s="9"/>
      <c r="BC844" s="9"/>
      <c r="BD844" s="9"/>
      <c r="BE844" s="9"/>
      <c r="BF844" s="9"/>
      <c r="BG844" s="9"/>
      <c r="BH844" s="9"/>
      <c r="BI844" s="9"/>
      <c r="BJ844" s="9"/>
    </row>
    <row r="845" ht="12.75" customHeight="1">
      <c r="D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c r="AT845" s="9"/>
      <c r="AU845" s="9"/>
      <c r="AV845" s="9"/>
      <c r="AW845" s="9"/>
      <c r="AX845" s="9"/>
      <c r="AY845" s="9"/>
      <c r="AZ845" s="9"/>
      <c r="BA845" s="9"/>
      <c r="BB845" s="9"/>
      <c r="BC845" s="9"/>
      <c r="BD845" s="9"/>
      <c r="BE845" s="9"/>
      <c r="BF845" s="9"/>
      <c r="BG845" s="9"/>
      <c r="BH845" s="9"/>
      <c r="BI845" s="9"/>
      <c r="BJ845" s="9"/>
    </row>
    <row r="846" ht="12.75" customHeight="1">
      <c r="D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c r="AT846" s="9"/>
      <c r="AU846" s="9"/>
      <c r="AV846" s="9"/>
      <c r="AW846" s="9"/>
      <c r="AX846" s="9"/>
      <c r="AY846" s="9"/>
      <c r="AZ846" s="9"/>
      <c r="BA846" s="9"/>
      <c r="BB846" s="9"/>
      <c r="BC846" s="9"/>
      <c r="BD846" s="9"/>
      <c r="BE846" s="9"/>
      <c r="BF846" s="9"/>
      <c r="BG846" s="9"/>
      <c r="BH846" s="9"/>
      <c r="BI846" s="9"/>
      <c r="BJ846" s="9"/>
    </row>
    <row r="847" ht="12.75" customHeight="1">
      <c r="D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c r="AY847" s="9"/>
      <c r="AZ847" s="9"/>
      <c r="BA847" s="9"/>
      <c r="BB847" s="9"/>
      <c r="BC847" s="9"/>
      <c r="BD847" s="9"/>
      <c r="BE847" s="9"/>
      <c r="BF847" s="9"/>
      <c r="BG847" s="9"/>
      <c r="BH847" s="9"/>
      <c r="BI847" s="9"/>
      <c r="BJ847" s="9"/>
    </row>
    <row r="848" ht="12.75" customHeight="1">
      <c r="D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c r="AY848" s="9"/>
      <c r="AZ848" s="9"/>
      <c r="BA848" s="9"/>
      <c r="BB848" s="9"/>
      <c r="BC848" s="9"/>
      <c r="BD848" s="9"/>
      <c r="BE848" s="9"/>
      <c r="BF848" s="9"/>
      <c r="BG848" s="9"/>
      <c r="BH848" s="9"/>
      <c r="BI848" s="9"/>
      <c r="BJ848" s="9"/>
    </row>
    <row r="849" ht="12.75" customHeight="1">
      <c r="D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c r="AT849" s="9"/>
      <c r="AU849" s="9"/>
      <c r="AV849" s="9"/>
      <c r="AW849" s="9"/>
      <c r="AX849" s="9"/>
      <c r="AY849" s="9"/>
      <c r="AZ849" s="9"/>
      <c r="BA849" s="9"/>
      <c r="BB849" s="9"/>
      <c r="BC849" s="9"/>
      <c r="BD849" s="9"/>
      <c r="BE849" s="9"/>
      <c r="BF849" s="9"/>
      <c r="BG849" s="9"/>
      <c r="BH849" s="9"/>
      <c r="BI849" s="9"/>
      <c r="BJ849" s="9"/>
    </row>
    <row r="850" ht="12.75" customHeight="1">
      <c r="D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c r="AT850" s="9"/>
      <c r="AU850" s="9"/>
      <c r="AV850" s="9"/>
      <c r="AW850" s="9"/>
      <c r="AX850" s="9"/>
      <c r="AY850" s="9"/>
      <c r="AZ850" s="9"/>
      <c r="BA850" s="9"/>
      <c r="BB850" s="9"/>
      <c r="BC850" s="9"/>
      <c r="BD850" s="9"/>
      <c r="BE850" s="9"/>
      <c r="BF850" s="9"/>
      <c r="BG850" s="9"/>
      <c r="BH850" s="9"/>
      <c r="BI850" s="9"/>
      <c r="BJ850" s="9"/>
    </row>
    <row r="851" ht="12.75" customHeight="1">
      <c r="D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c r="AT851" s="9"/>
      <c r="AU851" s="9"/>
      <c r="AV851" s="9"/>
      <c r="AW851" s="9"/>
      <c r="AX851" s="9"/>
      <c r="AY851" s="9"/>
      <c r="AZ851" s="9"/>
      <c r="BA851" s="9"/>
      <c r="BB851" s="9"/>
      <c r="BC851" s="9"/>
      <c r="BD851" s="9"/>
      <c r="BE851" s="9"/>
      <c r="BF851" s="9"/>
      <c r="BG851" s="9"/>
      <c r="BH851" s="9"/>
      <c r="BI851" s="9"/>
      <c r="BJ851" s="9"/>
    </row>
    <row r="852" ht="12.75" customHeight="1">
      <c r="D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c r="AT852" s="9"/>
      <c r="AU852" s="9"/>
      <c r="AV852" s="9"/>
      <c r="AW852" s="9"/>
      <c r="AX852" s="9"/>
      <c r="AY852" s="9"/>
      <c r="AZ852" s="9"/>
      <c r="BA852" s="9"/>
      <c r="BB852" s="9"/>
      <c r="BC852" s="9"/>
      <c r="BD852" s="9"/>
      <c r="BE852" s="9"/>
      <c r="BF852" s="9"/>
      <c r="BG852" s="9"/>
      <c r="BH852" s="9"/>
      <c r="BI852" s="9"/>
      <c r="BJ852" s="9"/>
    </row>
    <row r="853" ht="12.75" customHeight="1">
      <c r="D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c r="AT853" s="9"/>
      <c r="AU853" s="9"/>
      <c r="AV853" s="9"/>
      <c r="AW853" s="9"/>
      <c r="AX853" s="9"/>
      <c r="AY853" s="9"/>
      <c r="AZ853" s="9"/>
      <c r="BA853" s="9"/>
      <c r="BB853" s="9"/>
      <c r="BC853" s="9"/>
      <c r="BD853" s="9"/>
      <c r="BE853" s="9"/>
      <c r="BF853" s="9"/>
      <c r="BG853" s="9"/>
      <c r="BH853" s="9"/>
      <c r="BI853" s="9"/>
      <c r="BJ853" s="9"/>
    </row>
    <row r="854" ht="12.75" customHeight="1">
      <c r="D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c r="AT854" s="9"/>
      <c r="AU854" s="9"/>
      <c r="AV854" s="9"/>
      <c r="AW854" s="9"/>
      <c r="AX854" s="9"/>
      <c r="AY854" s="9"/>
      <c r="AZ854" s="9"/>
      <c r="BA854" s="9"/>
      <c r="BB854" s="9"/>
      <c r="BC854" s="9"/>
      <c r="BD854" s="9"/>
      <c r="BE854" s="9"/>
      <c r="BF854" s="9"/>
      <c r="BG854" s="9"/>
      <c r="BH854" s="9"/>
      <c r="BI854" s="9"/>
      <c r="BJ854" s="9"/>
    </row>
    <row r="855" ht="12.75" customHeight="1">
      <c r="D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c r="AT855" s="9"/>
      <c r="AU855" s="9"/>
      <c r="AV855" s="9"/>
      <c r="AW855" s="9"/>
      <c r="AX855" s="9"/>
      <c r="AY855" s="9"/>
      <c r="AZ855" s="9"/>
      <c r="BA855" s="9"/>
      <c r="BB855" s="9"/>
      <c r="BC855" s="9"/>
      <c r="BD855" s="9"/>
      <c r="BE855" s="9"/>
      <c r="BF855" s="9"/>
      <c r="BG855" s="9"/>
      <c r="BH855" s="9"/>
      <c r="BI855" s="9"/>
      <c r="BJ855" s="9"/>
    </row>
    <row r="856" ht="12.75" customHeight="1">
      <c r="D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c r="AT856" s="9"/>
      <c r="AU856" s="9"/>
      <c r="AV856" s="9"/>
      <c r="AW856" s="9"/>
      <c r="AX856" s="9"/>
      <c r="AY856" s="9"/>
      <c r="AZ856" s="9"/>
      <c r="BA856" s="9"/>
      <c r="BB856" s="9"/>
      <c r="BC856" s="9"/>
      <c r="BD856" s="9"/>
      <c r="BE856" s="9"/>
      <c r="BF856" s="9"/>
      <c r="BG856" s="9"/>
      <c r="BH856" s="9"/>
      <c r="BI856" s="9"/>
      <c r="BJ856" s="9"/>
    </row>
    <row r="857" ht="12.75" customHeight="1">
      <c r="D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c r="AT857" s="9"/>
      <c r="AU857" s="9"/>
      <c r="AV857" s="9"/>
      <c r="AW857" s="9"/>
      <c r="AX857" s="9"/>
      <c r="AY857" s="9"/>
      <c r="AZ857" s="9"/>
      <c r="BA857" s="9"/>
      <c r="BB857" s="9"/>
      <c r="BC857" s="9"/>
      <c r="BD857" s="9"/>
      <c r="BE857" s="9"/>
      <c r="BF857" s="9"/>
      <c r="BG857" s="9"/>
      <c r="BH857" s="9"/>
      <c r="BI857" s="9"/>
      <c r="BJ857" s="9"/>
    </row>
    <row r="858" ht="12.75" customHeight="1">
      <c r="D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c r="AT858" s="9"/>
      <c r="AU858" s="9"/>
      <c r="AV858" s="9"/>
      <c r="AW858" s="9"/>
      <c r="AX858" s="9"/>
      <c r="AY858" s="9"/>
      <c r="AZ858" s="9"/>
      <c r="BA858" s="9"/>
      <c r="BB858" s="9"/>
      <c r="BC858" s="9"/>
      <c r="BD858" s="9"/>
      <c r="BE858" s="9"/>
      <c r="BF858" s="9"/>
      <c r="BG858" s="9"/>
      <c r="BH858" s="9"/>
      <c r="BI858" s="9"/>
      <c r="BJ858" s="9"/>
    </row>
    <row r="859" ht="12.75" customHeight="1">
      <c r="D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c r="AT859" s="9"/>
      <c r="AU859" s="9"/>
      <c r="AV859" s="9"/>
      <c r="AW859" s="9"/>
      <c r="AX859" s="9"/>
      <c r="AY859" s="9"/>
      <c r="AZ859" s="9"/>
      <c r="BA859" s="9"/>
      <c r="BB859" s="9"/>
      <c r="BC859" s="9"/>
      <c r="BD859" s="9"/>
      <c r="BE859" s="9"/>
      <c r="BF859" s="9"/>
      <c r="BG859" s="9"/>
      <c r="BH859" s="9"/>
      <c r="BI859" s="9"/>
      <c r="BJ859" s="9"/>
    </row>
    <row r="860" ht="12.75" customHeight="1">
      <c r="D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c r="AY860" s="9"/>
      <c r="AZ860" s="9"/>
      <c r="BA860" s="9"/>
      <c r="BB860" s="9"/>
      <c r="BC860" s="9"/>
      <c r="BD860" s="9"/>
      <c r="BE860" s="9"/>
      <c r="BF860" s="9"/>
      <c r="BG860" s="9"/>
      <c r="BH860" s="9"/>
      <c r="BI860" s="9"/>
      <c r="BJ860" s="9"/>
    </row>
    <row r="861" ht="12.75" customHeight="1">
      <c r="D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c r="AT861" s="9"/>
      <c r="AU861" s="9"/>
      <c r="AV861" s="9"/>
      <c r="AW861" s="9"/>
      <c r="AX861" s="9"/>
      <c r="AY861" s="9"/>
      <c r="AZ861" s="9"/>
      <c r="BA861" s="9"/>
      <c r="BB861" s="9"/>
      <c r="BC861" s="9"/>
      <c r="BD861" s="9"/>
      <c r="BE861" s="9"/>
      <c r="BF861" s="9"/>
      <c r="BG861" s="9"/>
      <c r="BH861" s="9"/>
      <c r="BI861" s="9"/>
      <c r="BJ861" s="9"/>
    </row>
    <row r="862" ht="12.75" customHeight="1">
      <c r="D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c r="AT862" s="9"/>
      <c r="AU862" s="9"/>
      <c r="AV862" s="9"/>
      <c r="AW862" s="9"/>
      <c r="AX862" s="9"/>
      <c r="AY862" s="9"/>
      <c r="AZ862" s="9"/>
      <c r="BA862" s="9"/>
      <c r="BB862" s="9"/>
      <c r="BC862" s="9"/>
      <c r="BD862" s="9"/>
      <c r="BE862" s="9"/>
      <c r="BF862" s="9"/>
      <c r="BG862" s="9"/>
      <c r="BH862" s="9"/>
      <c r="BI862" s="9"/>
      <c r="BJ862" s="9"/>
    </row>
    <row r="863" ht="12.75" customHeight="1">
      <c r="D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c r="AT863" s="9"/>
      <c r="AU863" s="9"/>
      <c r="AV863" s="9"/>
      <c r="AW863" s="9"/>
      <c r="AX863" s="9"/>
      <c r="AY863" s="9"/>
      <c r="AZ863" s="9"/>
      <c r="BA863" s="9"/>
      <c r="BB863" s="9"/>
      <c r="BC863" s="9"/>
      <c r="BD863" s="9"/>
      <c r="BE863" s="9"/>
      <c r="BF863" s="9"/>
      <c r="BG863" s="9"/>
      <c r="BH863" s="9"/>
      <c r="BI863" s="9"/>
      <c r="BJ863" s="9"/>
    </row>
    <row r="864" ht="12.75" customHeight="1">
      <c r="D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c r="BI864" s="9"/>
      <c r="BJ864" s="9"/>
    </row>
    <row r="865" ht="12.75" customHeight="1">
      <c r="D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c r="BI865" s="9"/>
      <c r="BJ865" s="9"/>
    </row>
    <row r="866" ht="12.75" customHeight="1">
      <c r="D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c r="BI866" s="9"/>
      <c r="BJ866" s="9"/>
    </row>
    <row r="867" ht="12.75" customHeight="1">
      <c r="D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row>
    <row r="868" ht="12.75" customHeight="1">
      <c r="D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row>
    <row r="869" ht="12.75" customHeight="1">
      <c r="D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row>
    <row r="870" ht="12.75" customHeight="1">
      <c r="D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c r="BI870" s="9"/>
      <c r="BJ870" s="9"/>
    </row>
    <row r="871" ht="12.75" customHeight="1">
      <c r="D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c r="BI871" s="9"/>
      <c r="BJ871" s="9"/>
    </row>
    <row r="872" ht="12.75" customHeight="1">
      <c r="D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c r="BI872" s="9"/>
      <c r="BJ872" s="9"/>
    </row>
    <row r="873" ht="12.75" customHeight="1">
      <c r="D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row>
    <row r="874" ht="12.75" customHeight="1">
      <c r="D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c r="BI874" s="9"/>
      <c r="BJ874" s="9"/>
    </row>
    <row r="875" ht="12.75" customHeight="1">
      <c r="D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c r="BI875" s="9"/>
      <c r="BJ875" s="9"/>
    </row>
    <row r="876" ht="12.75" customHeight="1">
      <c r="D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c r="BI876" s="9"/>
      <c r="BJ876" s="9"/>
    </row>
    <row r="877" ht="12.75" customHeight="1">
      <c r="D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row>
    <row r="878" ht="12.75" customHeight="1">
      <c r="D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c r="BI878" s="9"/>
      <c r="BJ878" s="9"/>
    </row>
    <row r="879" ht="12.75" customHeight="1">
      <c r="D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c r="BI879" s="9"/>
      <c r="BJ879" s="9"/>
    </row>
    <row r="880" ht="12.75" customHeight="1">
      <c r="D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c r="AT880" s="9"/>
      <c r="AU880" s="9"/>
      <c r="AV880" s="9"/>
      <c r="AW880" s="9"/>
      <c r="AX880" s="9"/>
      <c r="AY880" s="9"/>
      <c r="AZ880" s="9"/>
      <c r="BA880" s="9"/>
      <c r="BB880" s="9"/>
      <c r="BC880" s="9"/>
      <c r="BD880" s="9"/>
      <c r="BE880" s="9"/>
      <c r="BF880" s="9"/>
      <c r="BG880" s="9"/>
      <c r="BH880" s="9"/>
      <c r="BI880" s="9"/>
      <c r="BJ880" s="9"/>
    </row>
    <row r="881" ht="12.75" customHeight="1">
      <c r="D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c r="AT881" s="9"/>
      <c r="AU881" s="9"/>
      <c r="AV881" s="9"/>
      <c r="AW881" s="9"/>
      <c r="AX881" s="9"/>
      <c r="AY881" s="9"/>
      <c r="AZ881" s="9"/>
      <c r="BA881" s="9"/>
      <c r="BB881" s="9"/>
      <c r="BC881" s="9"/>
      <c r="BD881" s="9"/>
      <c r="BE881" s="9"/>
      <c r="BF881" s="9"/>
      <c r="BG881" s="9"/>
      <c r="BH881" s="9"/>
      <c r="BI881" s="9"/>
      <c r="BJ881" s="9"/>
    </row>
    <row r="882" ht="12.75" customHeight="1">
      <c r="D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c r="AT882" s="9"/>
      <c r="AU882" s="9"/>
      <c r="AV882" s="9"/>
      <c r="AW882" s="9"/>
      <c r="AX882" s="9"/>
      <c r="AY882" s="9"/>
      <c r="AZ882" s="9"/>
      <c r="BA882" s="9"/>
      <c r="BB882" s="9"/>
      <c r="BC882" s="9"/>
      <c r="BD882" s="9"/>
      <c r="BE882" s="9"/>
      <c r="BF882" s="9"/>
      <c r="BG882" s="9"/>
      <c r="BH882" s="9"/>
      <c r="BI882" s="9"/>
      <c r="BJ882" s="9"/>
    </row>
    <row r="883" ht="12.75" customHeight="1">
      <c r="D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c r="AT883" s="9"/>
      <c r="AU883" s="9"/>
      <c r="AV883" s="9"/>
      <c r="AW883" s="9"/>
      <c r="AX883" s="9"/>
      <c r="AY883" s="9"/>
      <c r="AZ883" s="9"/>
      <c r="BA883" s="9"/>
      <c r="BB883" s="9"/>
      <c r="BC883" s="9"/>
      <c r="BD883" s="9"/>
      <c r="BE883" s="9"/>
      <c r="BF883" s="9"/>
      <c r="BG883" s="9"/>
      <c r="BH883" s="9"/>
      <c r="BI883" s="9"/>
      <c r="BJ883" s="9"/>
    </row>
    <row r="884" ht="12.75" customHeight="1">
      <c r="D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c r="AT884" s="9"/>
      <c r="AU884" s="9"/>
      <c r="AV884" s="9"/>
      <c r="AW884" s="9"/>
      <c r="AX884" s="9"/>
      <c r="AY884" s="9"/>
      <c r="AZ884" s="9"/>
      <c r="BA884" s="9"/>
      <c r="BB884" s="9"/>
      <c r="BC884" s="9"/>
      <c r="BD884" s="9"/>
      <c r="BE884" s="9"/>
      <c r="BF884" s="9"/>
      <c r="BG884" s="9"/>
      <c r="BH884" s="9"/>
      <c r="BI884" s="9"/>
      <c r="BJ884" s="9"/>
    </row>
    <row r="885" ht="12.75" customHeight="1">
      <c r="D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c r="AT885" s="9"/>
      <c r="AU885" s="9"/>
      <c r="AV885" s="9"/>
      <c r="AW885" s="9"/>
      <c r="AX885" s="9"/>
      <c r="AY885" s="9"/>
      <c r="AZ885" s="9"/>
      <c r="BA885" s="9"/>
      <c r="BB885" s="9"/>
      <c r="BC885" s="9"/>
      <c r="BD885" s="9"/>
      <c r="BE885" s="9"/>
      <c r="BF885" s="9"/>
      <c r="BG885" s="9"/>
      <c r="BH885" s="9"/>
      <c r="BI885" s="9"/>
      <c r="BJ885" s="9"/>
    </row>
    <row r="886" ht="12.75" customHeight="1">
      <c r="D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c r="AT886" s="9"/>
      <c r="AU886" s="9"/>
      <c r="AV886" s="9"/>
      <c r="AW886" s="9"/>
      <c r="AX886" s="9"/>
      <c r="AY886" s="9"/>
      <c r="AZ886" s="9"/>
      <c r="BA886" s="9"/>
      <c r="BB886" s="9"/>
      <c r="BC886" s="9"/>
      <c r="BD886" s="9"/>
      <c r="BE886" s="9"/>
      <c r="BF886" s="9"/>
      <c r="BG886" s="9"/>
      <c r="BH886" s="9"/>
      <c r="BI886" s="9"/>
      <c r="BJ886" s="9"/>
    </row>
    <row r="887" ht="12.75" customHeight="1">
      <c r="D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c r="AT887" s="9"/>
      <c r="AU887" s="9"/>
      <c r="AV887" s="9"/>
      <c r="AW887" s="9"/>
      <c r="AX887" s="9"/>
      <c r="AY887" s="9"/>
      <c r="AZ887" s="9"/>
      <c r="BA887" s="9"/>
      <c r="BB887" s="9"/>
      <c r="BC887" s="9"/>
      <c r="BD887" s="9"/>
      <c r="BE887" s="9"/>
      <c r="BF887" s="9"/>
      <c r="BG887" s="9"/>
      <c r="BH887" s="9"/>
      <c r="BI887" s="9"/>
      <c r="BJ887" s="9"/>
    </row>
    <row r="888" ht="12.75" customHeight="1">
      <c r="D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c r="AT888" s="9"/>
      <c r="AU888" s="9"/>
      <c r="AV888" s="9"/>
      <c r="AW888" s="9"/>
      <c r="AX888" s="9"/>
      <c r="AY888" s="9"/>
      <c r="AZ888" s="9"/>
      <c r="BA888" s="9"/>
      <c r="BB888" s="9"/>
      <c r="BC888" s="9"/>
      <c r="BD888" s="9"/>
      <c r="BE888" s="9"/>
      <c r="BF888" s="9"/>
      <c r="BG888" s="9"/>
      <c r="BH888" s="9"/>
      <c r="BI888" s="9"/>
      <c r="BJ888" s="9"/>
    </row>
    <row r="889" ht="12.75" customHeight="1">
      <c r="D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c r="AT889" s="9"/>
      <c r="AU889" s="9"/>
      <c r="AV889" s="9"/>
      <c r="AW889" s="9"/>
      <c r="AX889" s="9"/>
      <c r="AY889" s="9"/>
      <c r="AZ889" s="9"/>
      <c r="BA889" s="9"/>
      <c r="BB889" s="9"/>
      <c r="BC889" s="9"/>
      <c r="BD889" s="9"/>
      <c r="BE889" s="9"/>
      <c r="BF889" s="9"/>
      <c r="BG889" s="9"/>
      <c r="BH889" s="9"/>
      <c r="BI889" s="9"/>
      <c r="BJ889" s="9"/>
    </row>
    <row r="890" ht="12.75" customHeight="1">
      <c r="D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c r="AT890" s="9"/>
      <c r="AU890" s="9"/>
      <c r="AV890" s="9"/>
      <c r="AW890" s="9"/>
      <c r="AX890" s="9"/>
      <c r="AY890" s="9"/>
      <c r="AZ890" s="9"/>
      <c r="BA890" s="9"/>
      <c r="BB890" s="9"/>
      <c r="BC890" s="9"/>
      <c r="BD890" s="9"/>
      <c r="BE890" s="9"/>
      <c r="BF890" s="9"/>
      <c r="BG890" s="9"/>
      <c r="BH890" s="9"/>
      <c r="BI890" s="9"/>
      <c r="BJ890" s="9"/>
    </row>
    <row r="891" ht="12.75" customHeight="1">
      <c r="D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c r="AT891" s="9"/>
      <c r="AU891" s="9"/>
      <c r="AV891" s="9"/>
      <c r="AW891" s="9"/>
      <c r="AX891" s="9"/>
      <c r="AY891" s="9"/>
      <c r="AZ891" s="9"/>
      <c r="BA891" s="9"/>
      <c r="BB891" s="9"/>
      <c r="BC891" s="9"/>
      <c r="BD891" s="9"/>
      <c r="BE891" s="9"/>
      <c r="BF891" s="9"/>
      <c r="BG891" s="9"/>
      <c r="BH891" s="9"/>
      <c r="BI891" s="9"/>
      <c r="BJ891" s="9"/>
    </row>
    <row r="892" ht="12.75" customHeight="1">
      <c r="D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c r="AT892" s="9"/>
      <c r="AU892" s="9"/>
      <c r="AV892" s="9"/>
      <c r="AW892" s="9"/>
      <c r="AX892" s="9"/>
      <c r="AY892" s="9"/>
      <c r="AZ892" s="9"/>
      <c r="BA892" s="9"/>
      <c r="BB892" s="9"/>
      <c r="BC892" s="9"/>
      <c r="BD892" s="9"/>
      <c r="BE892" s="9"/>
      <c r="BF892" s="9"/>
      <c r="BG892" s="9"/>
      <c r="BH892" s="9"/>
      <c r="BI892" s="9"/>
      <c r="BJ892" s="9"/>
    </row>
    <row r="893" ht="12.75" customHeight="1">
      <c r="D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c r="AY893" s="9"/>
      <c r="AZ893" s="9"/>
      <c r="BA893" s="9"/>
      <c r="BB893" s="9"/>
      <c r="BC893" s="9"/>
      <c r="BD893" s="9"/>
      <c r="BE893" s="9"/>
      <c r="BF893" s="9"/>
      <c r="BG893" s="9"/>
      <c r="BH893" s="9"/>
      <c r="BI893" s="9"/>
      <c r="BJ893" s="9"/>
    </row>
    <row r="894" ht="12.75" customHeight="1">
      <c r="D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c r="AT894" s="9"/>
      <c r="AU894" s="9"/>
      <c r="AV894" s="9"/>
      <c r="AW894" s="9"/>
      <c r="AX894" s="9"/>
      <c r="AY894" s="9"/>
      <c r="AZ894" s="9"/>
      <c r="BA894" s="9"/>
      <c r="BB894" s="9"/>
      <c r="BC894" s="9"/>
      <c r="BD894" s="9"/>
      <c r="BE894" s="9"/>
      <c r="BF894" s="9"/>
      <c r="BG894" s="9"/>
      <c r="BH894" s="9"/>
      <c r="BI894" s="9"/>
      <c r="BJ894" s="9"/>
    </row>
    <row r="895" ht="12.75" customHeight="1">
      <c r="D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c r="AT895" s="9"/>
      <c r="AU895" s="9"/>
      <c r="AV895" s="9"/>
      <c r="AW895" s="9"/>
      <c r="AX895" s="9"/>
      <c r="AY895" s="9"/>
      <c r="AZ895" s="9"/>
      <c r="BA895" s="9"/>
      <c r="BB895" s="9"/>
      <c r="BC895" s="9"/>
      <c r="BD895" s="9"/>
      <c r="BE895" s="9"/>
      <c r="BF895" s="9"/>
      <c r="BG895" s="9"/>
      <c r="BH895" s="9"/>
      <c r="BI895" s="9"/>
      <c r="BJ895" s="9"/>
    </row>
    <row r="896" ht="12.75" customHeight="1">
      <c r="D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c r="AT896" s="9"/>
      <c r="AU896" s="9"/>
      <c r="AV896" s="9"/>
      <c r="AW896" s="9"/>
      <c r="AX896" s="9"/>
      <c r="AY896" s="9"/>
      <c r="AZ896" s="9"/>
      <c r="BA896" s="9"/>
      <c r="BB896" s="9"/>
      <c r="BC896" s="9"/>
      <c r="BD896" s="9"/>
      <c r="BE896" s="9"/>
      <c r="BF896" s="9"/>
      <c r="BG896" s="9"/>
      <c r="BH896" s="9"/>
      <c r="BI896" s="9"/>
      <c r="BJ896" s="9"/>
    </row>
    <row r="897" ht="12.75" customHeight="1">
      <c r="D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c r="AT897" s="9"/>
      <c r="AU897" s="9"/>
      <c r="AV897" s="9"/>
      <c r="AW897" s="9"/>
      <c r="AX897" s="9"/>
      <c r="AY897" s="9"/>
      <c r="AZ897" s="9"/>
      <c r="BA897" s="9"/>
      <c r="BB897" s="9"/>
      <c r="BC897" s="9"/>
      <c r="BD897" s="9"/>
      <c r="BE897" s="9"/>
      <c r="BF897" s="9"/>
      <c r="BG897" s="9"/>
      <c r="BH897" s="9"/>
      <c r="BI897" s="9"/>
      <c r="BJ897" s="9"/>
    </row>
    <row r="898" ht="12.75" customHeight="1">
      <c r="D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c r="AT898" s="9"/>
      <c r="AU898" s="9"/>
      <c r="AV898" s="9"/>
      <c r="AW898" s="9"/>
      <c r="AX898" s="9"/>
      <c r="AY898" s="9"/>
      <c r="AZ898" s="9"/>
      <c r="BA898" s="9"/>
      <c r="BB898" s="9"/>
      <c r="BC898" s="9"/>
      <c r="BD898" s="9"/>
      <c r="BE898" s="9"/>
      <c r="BF898" s="9"/>
      <c r="BG898" s="9"/>
      <c r="BH898" s="9"/>
      <c r="BI898" s="9"/>
      <c r="BJ898" s="9"/>
    </row>
    <row r="899" ht="12.75" customHeight="1">
      <c r="D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c r="AT899" s="9"/>
      <c r="AU899" s="9"/>
      <c r="AV899" s="9"/>
      <c r="AW899" s="9"/>
      <c r="AX899" s="9"/>
      <c r="AY899" s="9"/>
      <c r="AZ899" s="9"/>
      <c r="BA899" s="9"/>
      <c r="BB899" s="9"/>
      <c r="BC899" s="9"/>
      <c r="BD899" s="9"/>
      <c r="BE899" s="9"/>
      <c r="BF899" s="9"/>
      <c r="BG899" s="9"/>
      <c r="BH899" s="9"/>
      <c r="BI899" s="9"/>
      <c r="BJ899" s="9"/>
    </row>
    <row r="900" ht="12.75" customHeight="1">
      <c r="D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c r="AT900" s="9"/>
      <c r="AU900" s="9"/>
      <c r="AV900" s="9"/>
      <c r="AW900" s="9"/>
      <c r="AX900" s="9"/>
      <c r="AY900" s="9"/>
      <c r="AZ900" s="9"/>
      <c r="BA900" s="9"/>
      <c r="BB900" s="9"/>
      <c r="BC900" s="9"/>
      <c r="BD900" s="9"/>
      <c r="BE900" s="9"/>
      <c r="BF900" s="9"/>
      <c r="BG900" s="9"/>
      <c r="BH900" s="9"/>
      <c r="BI900" s="9"/>
      <c r="BJ900" s="9"/>
    </row>
    <row r="901" ht="12.75" customHeight="1">
      <c r="D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c r="AT901" s="9"/>
      <c r="AU901" s="9"/>
      <c r="AV901" s="9"/>
      <c r="AW901" s="9"/>
      <c r="AX901" s="9"/>
      <c r="AY901" s="9"/>
      <c r="AZ901" s="9"/>
      <c r="BA901" s="9"/>
      <c r="BB901" s="9"/>
      <c r="BC901" s="9"/>
      <c r="BD901" s="9"/>
      <c r="BE901" s="9"/>
      <c r="BF901" s="9"/>
      <c r="BG901" s="9"/>
      <c r="BH901" s="9"/>
      <c r="BI901" s="9"/>
      <c r="BJ901" s="9"/>
    </row>
    <row r="902" ht="12.75" customHeight="1">
      <c r="D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c r="AT902" s="9"/>
      <c r="AU902" s="9"/>
      <c r="AV902" s="9"/>
      <c r="AW902" s="9"/>
      <c r="AX902" s="9"/>
      <c r="AY902" s="9"/>
      <c r="AZ902" s="9"/>
      <c r="BA902" s="9"/>
      <c r="BB902" s="9"/>
      <c r="BC902" s="9"/>
      <c r="BD902" s="9"/>
      <c r="BE902" s="9"/>
      <c r="BF902" s="9"/>
      <c r="BG902" s="9"/>
      <c r="BH902" s="9"/>
      <c r="BI902" s="9"/>
      <c r="BJ902" s="9"/>
    </row>
    <row r="903" ht="12.75" customHeight="1">
      <c r="D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c r="AT903" s="9"/>
      <c r="AU903" s="9"/>
      <c r="AV903" s="9"/>
      <c r="AW903" s="9"/>
      <c r="AX903" s="9"/>
      <c r="AY903" s="9"/>
      <c r="AZ903" s="9"/>
      <c r="BA903" s="9"/>
      <c r="BB903" s="9"/>
      <c r="BC903" s="9"/>
      <c r="BD903" s="9"/>
      <c r="BE903" s="9"/>
      <c r="BF903" s="9"/>
      <c r="BG903" s="9"/>
      <c r="BH903" s="9"/>
      <c r="BI903" s="9"/>
      <c r="BJ903" s="9"/>
    </row>
    <row r="904" ht="12.75" customHeight="1">
      <c r="D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c r="AT904" s="9"/>
      <c r="AU904" s="9"/>
      <c r="AV904" s="9"/>
      <c r="AW904" s="9"/>
      <c r="AX904" s="9"/>
      <c r="AY904" s="9"/>
      <c r="AZ904" s="9"/>
      <c r="BA904" s="9"/>
      <c r="BB904" s="9"/>
      <c r="BC904" s="9"/>
      <c r="BD904" s="9"/>
      <c r="BE904" s="9"/>
      <c r="BF904" s="9"/>
      <c r="BG904" s="9"/>
      <c r="BH904" s="9"/>
      <c r="BI904" s="9"/>
      <c r="BJ904" s="9"/>
    </row>
    <row r="905" ht="12.75" customHeight="1">
      <c r="D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c r="AT905" s="9"/>
      <c r="AU905" s="9"/>
      <c r="AV905" s="9"/>
      <c r="AW905" s="9"/>
      <c r="AX905" s="9"/>
      <c r="AY905" s="9"/>
      <c r="AZ905" s="9"/>
      <c r="BA905" s="9"/>
      <c r="BB905" s="9"/>
      <c r="BC905" s="9"/>
      <c r="BD905" s="9"/>
      <c r="BE905" s="9"/>
      <c r="BF905" s="9"/>
      <c r="BG905" s="9"/>
      <c r="BH905" s="9"/>
      <c r="BI905" s="9"/>
      <c r="BJ905" s="9"/>
    </row>
    <row r="906" ht="12.75" customHeight="1">
      <c r="D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c r="AT906" s="9"/>
      <c r="AU906" s="9"/>
      <c r="AV906" s="9"/>
      <c r="AW906" s="9"/>
      <c r="AX906" s="9"/>
      <c r="AY906" s="9"/>
      <c r="AZ906" s="9"/>
      <c r="BA906" s="9"/>
      <c r="BB906" s="9"/>
      <c r="BC906" s="9"/>
      <c r="BD906" s="9"/>
      <c r="BE906" s="9"/>
      <c r="BF906" s="9"/>
      <c r="BG906" s="9"/>
      <c r="BH906" s="9"/>
      <c r="BI906" s="9"/>
      <c r="BJ906" s="9"/>
    </row>
    <row r="907" ht="12.75" customHeight="1">
      <c r="D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c r="AT907" s="9"/>
      <c r="AU907" s="9"/>
      <c r="AV907" s="9"/>
      <c r="AW907" s="9"/>
      <c r="AX907" s="9"/>
      <c r="AY907" s="9"/>
      <c r="AZ907" s="9"/>
      <c r="BA907" s="9"/>
      <c r="BB907" s="9"/>
      <c r="BC907" s="9"/>
      <c r="BD907" s="9"/>
      <c r="BE907" s="9"/>
      <c r="BF907" s="9"/>
      <c r="BG907" s="9"/>
      <c r="BH907" s="9"/>
      <c r="BI907" s="9"/>
      <c r="BJ907" s="9"/>
    </row>
    <row r="908" ht="12.75" customHeight="1">
      <c r="D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c r="AT908" s="9"/>
      <c r="AU908" s="9"/>
      <c r="AV908" s="9"/>
      <c r="AW908" s="9"/>
      <c r="AX908" s="9"/>
      <c r="AY908" s="9"/>
      <c r="AZ908" s="9"/>
      <c r="BA908" s="9"/>
      <c r="BB908" s="9"/>
      <c r="BC908" s="9"/>
      <c r="BD908" s="9"/>
      <c r="BE908" s="9"/>
      <c r="BF908" s="9"/>
      <c r="BG908" s="9"/>
      <c r="BH908" s="9"/>
      <c r="BI908" s="9"/>
      <c r="BJ908" s="9"/>
    </row>
    <row r="909" ht="12.75" customHeight="1">
      <c r="D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c r="AT909" s="9"/>
      <c r="AU909" s="9"/>
      <c r="AV909" s="9"/>
      <c r="AW909" s="9"/>
      <c r="AX909" s="9"/>
      <c r="AY909" s="9"/>
      <c r="AZ909" s="9"/>
      <c r="BA909" s="9"/>
      <c r="BB909" s="9"/>
      <c r="BC909" s="9"/>
      <c r="BD909" s="9"/>
      <c r="BE909" s="9"/>
      <c r="BF909" s="9"/>
      <c r="BG909" s="9"/>
      <c r="BH909" s="9"/>
      <c r="BI909" s="9"/>
      <c r="BJ909" s="9"/>
    </row>
    <row r="910" ht="12.75" customHeight="1">
      <c r="D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c r="AT910" s="9"/>
      <c r="AU910" s="9"/>
      <c r="AV910" s="9"/>
      <c r="AW910" s="9"/>
      <c r="AX910" s="9"/>
      <c r="AY910" s="9"/>
      <c r="AZ910" s="9"/>
      <c r="BA910" s="9"/>
      <c r="BB910" s="9"/>
      <c r="BC910" s="9"/>
      <c r="BD910" s="9"/>
      <c r="BE910" s="9"/>
      <c r="BF910" s="9"/>
      <c r="BG910" s="9"/>
      <c r="BH910" s="9"/>
      <c r="BI910" s="9"/>
      <c r="BJ910" s="9"/>
    </row>
    <row r="911" ht="12.75" customHeight="1">
      <c r="D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c r="AT911" s="9"/>
      <c r="AU911" s="9"/>
      <c r="AV911" s="9"/>
      <c r="AW911" s="9"/>
      <c r="AX911" s="9"/>
      <c r="AY911" s="9"/>
      <c r="AZ911" s="9"/>
      <c r="BA911" s="9"/>
      <c r="BB911" s="9"/>
      <c r="BC911" s="9"/>
      <c r="BD911" s="9"/>
      <c r="BE911" s="9"/>
      <c r="BF911" s="9"/>
      <c r="BG911" s="9"/>
      <c r="BH911" s="9"/>
      <c r="BI911" s="9"/>
      <c r="BJ911" s="9"/>
    </row>
    <row r="912" ht="12.75" customHeight="1">
      <c r="D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c r="AT912" s="9"/>
      <c r="AU912" s="9"/>
      <c r="AV912" s="9"/>
      <c r="AW912" s="9"/>
      <c r="AX912" s="9"/>
      <c r="AY912" s="9"/>
      <c r="AZ912" s="9"/>
      <c r="BA912" s="9"/>
      <c r="BB912" s="9"/>
      <c r="BC912" s="9"/>
      <c r="BD912" s="9"/>
      <c r="BE912" s="9"/>
      <c r="BF912" s="9"/>
      <c r="BG912" s="9"/>
      <c r="BH912" s="9"/>
      <c r="BI912" s="9"/>
      <c r="BJ912" s="9"/>
    </row>
    <row r="913" ht="12.75" customHeight="1">
      <c r="D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c r="AT913" s="9"/>
      <c r="AU913" s="9"/>
      <c r="AV913" s="9"/>
      <c r="AW913" s="9"/>
      <c r="AX913" s="9"/>
      <c r="AY913" s="9"/>
      <c r="AZ913" s="9"/>
      <c r="BA913" s="9"/>
      <c r="BB913" s="9"/>
      <c r="BC913" s="9"/>
      <c r="BD913" s="9"/>
      <c r="BE913" s="9"/>
      <c r="BF913" s="9"/>
      <c r="BG913" s="9"/>
      <c r="BH913" s="9"/>
      <c r="BI913" s="9"/>
      <c r="BJ913" s="9"/>
    </row>
    <row r="914" ht="12.75" customHeight="1">
      <c r="D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c r="AT914" s="9"/>
      <c r="AU914" s="9"/>
      <c r="AV914" s="9"/>
      <c r="AW914" s="9"/>
      <c r="AX914" s="9"/>
      <c r="AY914" s="9"/>
      <c r="AZ914" s="9"/>
      <c r="BA914" s="9"/>
      <c r="BB914" s="9"/>
      <c r="BC914" s="9"/>
      <c r="BD914" s="9"/>
      <c r="BE914" s="9"/>
      <c r="BF914" s="9"/>
      <c r="BG914" s="9"/>
      <c r="BH914" s="9"/>
      <c r="BI914" s="9"/>
      <c r="BJ914" s="9"/>
    </row>
    <row r="915" ht="12.75" customHeight="1">
      <c r="D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c r="AT915" s="9"/>
      <c r="AU915" s="9"/>
      <c r="AV915" s="9"/>
      <c r="AW915" s="9"/>
      <c r="AX915" s="9"/>
      <c r="AY915" s="9"/>
      <c r="AZ915" s="9"/>
      <c r="BA915" s="9"/>
      <c r="BB915" s="9"/>
      <c r="BC915" s="9"/>
      <c r="BD915" s="9"/>
      <c r="BE915" s="9"/>
      <c r="BF915" s="9"/>
      <c r="BG915" s="9"/>
      <c r="BH915" s="9"/>
      <c r="BI915" s="9"/>
      <c r="BJ915" s="9"/>
    </row>
    <row r="916" ht="12.75" customHeight="1">
      <c r="D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c r="AT916" s="9"/>
      <c r="AU916" s="9"/>
      <c r="AV916" s="9"/>
      <c r="AW916" s="9"/>
      <c r="AX916" s="9"/>
      <c r="AY916" s="9"/>
      <c r="AZ916" s="9"/>
      <c r="BA916" s="9"/>
      <c r="BB916" s="9"/>
      <c r="BC916" s="9"/>
      <c r="BD916" s="9"/>
      <c r="BE916" s="9"/>
      <c r="BF916" s="9"/>
      <c r="BG916" s="9"/>
      <c r="BH916" s="9"/>
      <c r="BI916" s="9"/>
      <c r="BJ916" s="9"/>
    </row>
    <row r="917" ht="12.75" customHeight="1">
      <c r="D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c r="AT917" s="9"/>
      <c r="AU917" s="9"/>
      <c r="AV917" s="9"/>
      <c r="AW917" s="9"/>
      <c r="AX917" s="9"/>
      <c r="AY917" s="9"/>
      <c r="AZ917" s="9"/>
      <c r="BA917" s="9"/>
      <c r="BB917" s="9"/>
      <c r="BC917" s="9"/>
      <c r="BD917" s="9"/>
      <c r="BE917" s="9"/>
      <c r="BF917" s="9"/>
      <c r="BG917" s="9"/>
      <c r="BH917" s="9"/>
      <c r="BI917" s="9"/>
      <c r="BJ917" s="9"/>
    </row>
    <row r="918" ht="12.75" customHeight="1">
      <c r="D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c r="AT918" s="9"/>
      <c r="AU918" s="9"/>
      <c r="AV918" s="9"/>
      <c r="AW918" s="9"/>
      <c r="AX918" s="9"/>
      <c r="AY918" s="9"/>
      <c r="AZ918" s="9"/>
      <c r="BA918" s="9"/>
      <c r="BB918" s="9"/>
      <c r="BC918" s="9"/>
      <c r="BD918" s="9"/>
      <c r="BE918" s="9"/>
      <c r="BF918" s="9"/>
      <c r="BG918" s="9"/>
      <c r="BH918" s="9"/>
      <c r="BI918" s="9"/>
      <c r="BJ918" s="9"/>
    </row>
    <row r="919" ht="12.75" customHeight="1">
      <c r="D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c r="AT919" s="9"/>
      <c r="AU919" s="9"/>
      <c r="AV919" s="9"/>
      <c r="AW919" s="9"/>
      <c r="AX919" s="9"/>
      <c r="AY919" s="9"/>
      <c r="AZ919" s="9"/>
      <c r="BA919" s="9"/>
      <c r="BB919" s="9"/>
      <c r="BC919" s="9"/>
      <c r="BD919" s="9"/>
      <c r="BE919" s="9"/>
      <c r="BF919" s="9"/>
      <c r="BG919" s="9"/>
      <c r="BH919" s="9"/>
      <c r="BI919" s="9"/>
      <c r="BJ919" s="9"/>
    </row>
    <row r="920" ht="12.75" customHeight="1">
      <c r="D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c r="AT920" s="9"/>
      <c r="AU920" s="9"/>
      <c r="AV920" s="9"/>
      <c r="AW920" s="9"/>
      <c r="AX920" s="9"/>
      <c r="AY920" s="9"/>
      <c r="AZ920" s="9"/>
      <c r="BA920" s="9"/>
      <c r="BB920" s="9"/>
      <c r="BC920" s="9"/>
      <c r="BD920" s="9"/>
      <c r="BE920" s="9"/>
      <c r="BF920" s="9"/>
      <c r="BG920" s="9"/>
      <c r="BH920" s="9"/>
      <c r="BI920" s="9"/>
      <c r="BJ920" s="9"/>
    </row>
    <row r="921" ht="12.75" customHeight="1">
      <c r="D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c r="AT921" s="9"/>
      <c r="AU921" s="9"/>
      <c r="AV921" s="9"/>
      <c r="AW921" s="9"/>
      <c r="AX921" s="9"/>
      <c r="AY921" s="9"/>
      <c r="AZ921" s="9"/>
      <c r="BA921" s="9"/>
      <c r="BB921" s="9"/>
      <c r="BC921" s="9"/>
      <c r="BD921" s="9"/>
      <c r="BE921" s="9"/>
      <c r="BF921" s="9"/>
      <c r="BG921" s="9"/>
      <c r="BH921" s="9"/>
      <c r="BI921" s="9"/>
      <c r="BJ921" s="9"/>
    </row>
    <row r="922" ht="12.75" customHeight="1">
      <c r="D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c r="AT922" s="9"/>
      <c r="AU922" s="9"/>
      <c r="AV922" s="9"/>
      <c r="AW922" s="9"/>
      <c r="AX922" s="9"/>
      <c r="AY922" s="9"/>
      <c r="AZ922" s="9"/>
      <c r="BA922" s="9"/>
      <c r="BB922" s="9"/>
      <c r="BC922" s="9"/>
      <c r="BD922" s="9"/>
      <c r="BE922" s="9"/>
      <c r="BF922" s="9"/>
      <c r="BG922" s="9"/>
      <c r="BH922" s="9"/>
      <c r="BI922" s="9"/>
      <c r="BJ922" s="9"/>
    </row>
    <row r="923" ht="12.75" customHeight="1">
      <c r="D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c r="AT923" s="9"/>
      <c r="AU923" s="9"/>
      <c r="AV923" s="9"/>
      <c r="AW923" s="9"/>
      <c r="AX923" s="9"/>
      <c r="AY923" s="9"/>
      <c r="AZ923" s="9"/>
      <c r="BA923" s="9"/>
      <c r="BB923" s="9"/>
      <c r="BC923" s="9"/>
      <c r="BD923" s="9"/>
      <c r="BE923" s="9"/>
      <c r="BF923" s="9"/>
      <c r="BG923" s="9"/>
      <c r="BH923" s="9"/>
      <c r="BI923" s="9"/>
      <c r="BJ923" s="9"/>
    </row>
    <row r="924" ht="12.75" customHeight="1">
      <c r="D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c r="AT924" s="9"/>
      <c r="AU924" s="9"/>
      <c r="AV924" s="9"/>
      <c r="AW924" s="9"/>
      <c r="AX924" s="9"/>
      <c r="AY924" s="9"/>
      <c r="AZ924" s="9"/>
      <c r="BA924" s="9"/>
      <c r="BB924" s="9"/>
      <c r="BC924" s="9"/>
      <c r="BD924" s="9"/>
      <c r="BE924" s="9"/>
      <c r="BF924" s="9"/>
      <c r="BG924" s="9"/>
      <c r="BH924" s="9"/>
      <c r="BI924" s="9"/>
      <c r="BJ924" s="9"/>
    </row>
    <row r="925" ht="12.75" customHeight="1">
      <c r="D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c r="AT925" s="9"/>
      <c r="AU925" s="9"/>
      <c r="AV925" s="9"/>
      <c r="AW925" s="9"/>
      <c r="AX925" s="9"/>
      <c r="AY925" s="9"/>
      <c r="AZ925" s="9"/>
      <c r="BA925" s="9"/>
      <c r="BB925" s="9"/>
      <c r="BC925" s="9"/>
      <c r="BD925" s="9"/>
      <c r="BE925" s="9"/>
      <c r="BF925" s="9"/>
      <c r="BG925" s="9"/>
      <c r="BH925" s="9"/>
      <c r="BI925" s="9"/>
      <c r="BJ925" s="9"/>
    </row>
    <row r="926" ht="12.75" customHeight="1">
      <c r="D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c r="AY926" s="9"/>
      <c r="AZ926" s="9"/>
      <c r="BA926" s="9"/>
      <c r="BB926" s="9"/>
      <c r="BC926" s="9"/>
      <c r="BD926" s="9"/>
      <c r="BE926" s="9"/>
      <c r="BF926" s="9"/>
      <c r="BG926" s="9"/>
      <c r="BH926" s="9"/>
      <c r="BI926" s="9"/>
      <c r="BJ926" s="9"/>
    </row>
    <row r="927" ht="12.75" customHeight="1">
      <c r="D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c r="AT927" s="9"/>
      <c r="AU927" s="9"/>
      <c r="AV927" s="9"/>
      <c r="AW927" s="9"/>
      <c r="AX927" s="9"/>
      <c r="AY927" s="9"/>
      <c r="AZ927" s="9"/>
      <c r="BA927" s="9"/>
      <c r="BB927" s="9"/>
      <c r="BC927" s="9"/>
      <c r="BD927" s="9"/>
      <c r="BE927" s="9"/>
      <c r="BF927" s="9"/>
      <c r="BG927" s="9"/>
      <c r="BH927" s="9"/>
      <c r="BI927" s="9"/>
      <c r="BJ927" s="9"/>
    </row>
    <row r="928" ht="12.75" customHeight="1">
      <c r="D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c r="AT928" s="9"/>
      <c r="AU928" s="9"/>
      <c r="AV928" s="9"/>
      <c r="AW928" s="9"/>
      <c r="AX928" s="9"/>
      <c r="AY928" s="9"/>
      <c r="AZ928" s="9"/>
      <c r="BA928" s="9"/>
      <c r="BB928" s="9"/>
      <c r="BC928" s="9"/>
      <c r="BD928" s="9"/>
      <c r="BE928" s="9"/>
      <c r="BF928" s="9"/>
      <c r="BG928" s="9"/>
      <c r="BH928" s="9"/>
      <c r="BI928" s="9"/>
      <c r="BJ928" s="9"/>
    </row>
    <row r="929" ht="12.75" customHeight="1">
      <c r="D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c r="BH929" s="9"/>
      <c r="BI929" s="9"/>
      <c r="BJ929" s="9"/>
    </row>
    <row r="930" ht="12.75" customHeight="1">
      <c r="D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c r="BI930" s="9"/>
      <c r="BJ930" s="9"/>
    </row>
    <row r="931" ht="12.75" customHeight="1">
      <c r="D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c r="BH931" s="9"/>
      <c r="BI931" s="9"/>
      <c r="BJ931" s="9"/>
    </row>
    <row r="932" ht="12.75" customHeight="1">
      <c r="D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c r="BH932" s="9"/>
      <c r="BI932" s="9"/>
      <c r="BJ932" s="9"/>
    </row>
    <row r="933" ht="12.75" customHeight="1">
      <c r="D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c r="BI933" s="9"/>
      <c r="BJ933" s="9"/>
    </row>
    <row r="934" ht="12.75" customHeight="1">
      <c r="D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c r="BI934" s="9"/>
      <c r="BJ934" s="9"/>
    </row>
    <row r="935" ht="12.75" customHeight="1">
      <c r="D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9"/>
      <c r="BI935" s="9"/>
      <c r="BJ935" s="9"/>
    </row>
    <row r="936" ht="12.75" customHeight="1">
      <c r="D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c r="AT936" s="9"/>
      <c r="AU936" s="9"/>
      <c r="AV936" s="9"/>
      <c r="AW936" s="9"/>
      <c r="AX936" s="9"/>
      <c r="AY936" s="9"/>
      <c r="AZ936" s="9"/>
      <c r="BA936" s="9"/>
      <c r="BB936" s="9"/>
      <c r="BC936" s="9"/>
      <c r="BD936" s="9"/>
      <c r="BE936" s="9"/>
      <c r="BF936" s="9"/>
      <c r="BG936" s="9"/>
      <c r="BH936" s="9"/>
      <c r="BI936" s="9"/>
      <c r="BJ936" s="9"/>
    </row>
    <row r="937" ht="12.75" customHeight="1">
      <c r="D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c r="AT937" s="9"/>
      <c r="AU937" s="9"/>
      <c r="AV937" s="9"/>
      <c r="AW937" s="9"/>
      <c r="AX937" s="9"/>
      <c r="AY937" s="9"/>
      <c r="AZ937" s="9"/>
      <c r="BA937" s="9"/>
      <c r="BB937" s="9"/>
      <c r="BC937" s="9"/>
      <c r="BD937" s="9"/>
      <c r="BE937" s="9"/>
      <c r="BF937" s="9"/>
      <c r="BG937" s="9"/>
      <c r="BH937" s="9"/>
      <c r="BI937" s="9"/>
      <c r="BJ937" s="9"/>
    </row>
    <row r="938" ht="12.75" customHeight="1">
      <c r="D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c r="AT938" s="9"/>
      <c r="AU938" s="9"/>
      <c r="AV938" s="9"/>
      <c r="AW938" s="9"/>
      <c r="AX938" s="9"/>
      <c r="AY938" s="9"/>
      <c r="AZ938" s="9"/>
      <c r="BA938" s="9"/>
      <c r="BB938" s="9"/>
      <c r="BC938" s="9"/>
      <c r="BD938" s="9"/>
      <c r="BE938" s="9"/>
      <c r="BF938" s="9"/>
      <c r="BG938" s="9"/>
      <c r="BH938" s="9"/>
      <c r="BI938" s="9"/>
      <c r="BJ938" s="9"/>
    </row>
    <row r="939" ht="12.75" customHeight="1">
      <c r="D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c r="AT939" s="9"/>
      <c r="AU939" s="9"/>
      <c r="AV939" s="9"/>
      <c r="AW939" s="9"/>
      <c r="AX939" s="9"/>
      <c r="AY939" s="9"/>
      <c r="AZ939" s="9"/>
      <c r="BA939" s="9"/>
      <c r="BB939" s="9"/>
      <c r="BC939" s="9"/>
      <c r="BD939" s="9"/>
      <c r="BE939" s="9"/>
      <c r="BF939" s="9"/>
      <c r="BG939" s="9"/>
      <c r="BH939" s="9"/>
      <c r="BI939" s="9"/>
      <c r="BJ939" s="9"/>
    </row>
    <row r="940" ht="12.75" customHeight="1">
      <c r="D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c r="AT940" s="9"/>
      <c r="AU940" s="9"/>
      <c r="AV940" s="9"/>
      <c r="AW940" s="9"/>
      <c r="AX940" s="9"/>
      <c r="AY940" s="9"/>
      <c r="AZ940" s="9"/>
      <c r="BA940" s="9"/>
      <c r="BB940" s="9"/>
      <c r="BC940" s="9"/>
      <c r="BD940" s="9"/>
      <c r="BE940" s="9"/>
      <c r="BF940" s="9"/>
      <c r="BG940" s="9"/>
      <c r="BH940" s="9"/>
      <c r="BI940" s="9"/>
      <c r="BJ940" s="9"/>
    </row>
    <row r="941" ht="12.75" customHeight="1">
      <c r="D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c r="AT941" s="9"/>
      <c r="AU941" s="9"/>
      <c r="AV941" s="9"/>
      <c r="AW941" s="9"/>
      <c r="AX941" s="9"/>
      <c r="AY941" s="9"/>
      <c r="AZ941" s="9"/>
      <c r="BA941" s="9"/>
      <c r="BB941" s="9"/>
      <c r="BC941" s="9"/>
      <c r="BD941" s="9"/>
      <c r="BE941" s="9"/>
      <c r="BF941" s="9"/>
      <c r="BG941" s="9"/>
      <c r="BH941" s="9"/>
      <c r="BI941" s="9"/>
      <c r="BJ941" s="9"/>
    </row>
    <row r="942" ht="12.75" customHeight="1">
      <c r="D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c r="AT942" s="9"/>
      <c r="AU942" s="9"/>
      <c r="AV942" s="9"/>
      <c r="AW942" s="9"/>
      <c r="AX942" s="9"/>
      <c r="AY942" s="9"/>
      <c r="AZ942" s="9"/>
      <c r="BA942" s="9"/>
      <c r="BB942" s="9"/>
      <c r="BC942" s="9"/>
      <c r="BD942" s="9"/>
      <c r="BE942" s="9"/>
      <c r="BF942" s="9"/>
      <c r="BG942" s="9"/>
      <c r="BH942" s="9"/>
      <c r="BI942" s="9"/>
      <c r="BJ942" s="9"/>
    </row>
    <row r="943" ht="12.75" customHeight="1">
      <c r="D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c r="AT943" s="9"/>
      <c r="AU943" s="9"/>
      <c r="AV943" s="9"/>
      <c r="AW943" s="9"/>
      <c r="AX943" s="9"/>
      <c r="AY943" s="9"/>
      <c r="AZ943" s="9"/>
      <c r="BA943" s="9"/>
      <c r="BB943" s="9"/>
      <c r="BC943" s="9"/>
      <c r="BD943" s="9"/>
      <c r="BE943" s="9"/>
      <c r="BF943" s="9"/>
      <c r="BG943" s="9"/>
      <c r="BH943" s="9"/>
      <c r="BI943" s="9"/>
      <c r="BJ943" s="9"/>
    </row>
    <row r="944" ht="12.75" customHeight="1">
      <c r="D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9"/>
      <c r="AV944" s="9"/>
      <c r="AW944" s="9"/>
      <c r="AX944" s="9"/>
      <c r="AY944" s="9"/>
      <c r="AZ944" s="9"/>
      <c r="BA944" s="9"/>
      <c r="BB944" s="9"/>
      <c r="BC944" s="9"/>
      <c r="BD944" s="9"/>
      <c r="BE944" s="9"/>
      <c r="BF944" s="9"/>
      <c r="BG944" s="9"/>
      <c r="BH944" s="9"/>
      <c r="BI944" s="9"/>
      <c r="BJ944" s="9"/>
    </row>
    <row r="945" ht="12.75" customHeight="1">
      <c r="D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9"/>
      <c r="AV945" s="9"/>
      <c r="AW945" s="9"/>
      <c r="AX945" s="9"/>
      <c r="AY945" s="9"/>
      <c r="AZ945" s="9"/>
      <c r="BA945" s="9"/>
      <c r="BB945" s="9"/>
      <c r="BC945" s="9"/>
      <c r="BD945" s="9"/>
      <c r="BE945" s="9"/>
      <c r="BF945" s="9"/>
      <c r="BG945" s="9"/>
      <c r="BH945" s="9"/>
      <c r="BI945" s="9"/>
      <c r="BJ945" s="9"/>
    </row>
    <row r="946" ht="12.75" customHeight="1">
      <c r="D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c r="AT946" s="9"/>
      <c r="AU946" s="9"/>
      <c r="AV946" s="9"/>
      <c r="AW946" s="9"/>
      <c r="AX946" s="9"/>
      <c r="AY946" s="9"/>
      <c r="AZ946" s="9"/>
      <c r="BA946" s="9"/>
      <c r="BB946" s="9"/>
      <c r="BC946" s="9"/>
      <c r="BD946" s="9"/>
      <c r="BE946" s="9"/>
      <c r="BF946" s="9"/>
      <c r="BG946" s="9"/>
      <c r="BH946" s="9"/>
      <c r="BI946" s="9"/>
      <c r="BJ946" s="9"/>
    </row>
    <row r="947" ht="12.75" customHeight="1">
      <c r="D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c r="AT947" s="9"/>
      <c r="AU947" s="9"/>
      <c r="AV947" s="9"/>
      <c r="AW947" s="9"/>
      <c r="AX947" s="9"/>
      <c r="AY947" s="9"/>
      <c r="AZ947" s="9"/>
      <c r="BA947" s="9"/>
      <c r="BB947" s="9"/>
      <c r="BC947" s="9"/>
      <c r="BD947" s="9"/>
      <c r="BE947" s="9"/>
      <c r="BF947" s="9"/>
      <c r="BG947" s="9"/>
      <c r="BH947" s="9"/>
      <c r="BI947" s="9"/>
      <c r="BJ947" s="9"/>
    </row>
    <row r="948" ht="12.75" customHeight="1">
      <c r="D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c r="AT948" s="9"/>
      <c r="AU948" s="9"/>
      <c r="AV948" s="9"/>
      <c r="AW948" s="9"/>
      <c r="AX948" s="9"/>
      <c r="AY948" s="9"/>
      <c r="AZ948" s="9"/>
      <c r="BA948" s="9"/>
      <c r="BB948" s="9"/>
      <c r="BC948" s="9"/>
      <c r="BD948" s="9"/>
      <c r="BE948" s="9"/>
      <c r="BF948" s="9"/>
      <c r="BG948" s="9"/>
      <c r="BH948" s="9"/>
      <c r="BI948" s="9"/>
      <c r="BJ948" s="9"/>
    </row>
    <row r="949" ht="12.75" customHeight="1">
      <c r="D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c r="AT949" s="9"/>
      <c r="AU949" s="9"/>
      <c r="AV949" s="9"/>
      <c r="AW949" s="9"/>
      <c r="AX949" s="9"/>
      <c r="AY949" s="9"/>
      <c r="AZ949" s="9"/>
      <c r="BA949" s="9"/>
      <c r="BB949" s="9"/>
      <c r="BC949" s="9"/>
      <c r="BD949" s="9"/>
      <c r="BE949" s="9"/>
      <c r="BF949" s="9"/>
      <c r="BG949" s="9"/>
      <c r="BH949" s="9"/>
      <c r="BI949" s="9"/>
      <c r="BJ949" s="9"/>
    </row>
    <row r="950" ht="12.75" customHeight="1">
      <c r="D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c r="AT950" s="9"/>
      <c r="AU950" s="9"/>
      <c r="AV950" s="9"/>
      <c r="AW950" s="9"/>
      <c r="AX950" s="9"/>
      <c r="AY950" s="9"/>
      <c r="AZ950" s="9"/>
      <c r="BA950" s="9"/>
      <c r="BB950" s="9"/>
      <c r="BC950" s="9"/>
      <c r="BD950" s="9"/>
      <c r="BE950" s="9"/>
      <c r="BF950" s="9"/>
      <c r="BG950" s="9"/>
      <c r="BH950" s="9"/>
      <c r="BI950" s="9"/>
      <c r="BJ950" s="9"/>
    </row>
    <row r="951" ht="12.75" customHeight="1">
      <c r="D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c r="AT951" s="9"/>
      <c r="AU951" s="9"/>
      <c r="AV951" s="9"/>
      <c r="AW951" s="9"/>
      <c r="AX951" s="9"/>
      <c r="AY951" s="9"/>
      <c r="AZ951" s="9"/>
      <c r="BA951" s="9"/>
      <c r="BB951" s="9"/>
      <c r="BC951" s="9"/>
      <c r="BD951" s="9"/>
      <c r="BE951" s="9"/>
      <c r="BF951" s="9"/>
      <c r="BG951" s="9"/>
      <c r="BH951" s="9"/>
      <c r="BI951" s="9"/>
      <c r="BJ951" s="9"/>
    </row>
    <row r="952" ht="12.75" customHeight="1">
      <c r="D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c r="AT952" s="9"/>
      <c r="AU952" s="9"/>
      <c r="AV952" s="9"/>
      <c r="AW952" s="9"/>
      <c r="AX952" s="9"/>
      <c r="AY952" s="9"/>
      <c r="AZ952" s="9"/>
      <c r="BA952" s="9"/>
      <c r="BB952" s="9"/>
      <c r="BC952" s="9"/>
      <c r="BD952" s="9"/>
      <c r="BE952" s="9"/>
      <c r="BF952" s="9"/>
      <c r="BG952" s="9"/>
      <c r="BH952" s="9"/>
      <c r="BI952" s="9"/>
      <c r="BJ952" s="9"/>
    </row>
    <row r="953" ht="12.75" customHeight="1">
      <c r="D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c r="AT953" s="9"/>
      <c r="AU953" s="9"/>
      <c r="AV953" s="9"/>
      <c r="AW953" s="9"/>
      <c r="AX953" s="9"/>
      <c r="AY953" s="9"/>
      <c r="AZ953" s="9"/>
      <c r="BA953" s="9"/>
      <c r="BB953" s="9"/>
      <c r="BC953" s="9"/>
      <c r="BD953" s="9"/>
      <c r="BE953" s="9"/>
      <c r="BF953" s="9"/>
      <c r="BG953" s="9"/>
      <c r="BH953" s="9"/>
      <c r="BI953" s="9"/>
      <c r="BJ953" s="9"/>
    </row>
    <row r="954" ht="12.75" customHeight="1">
      <c r="D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9"/>
      <c r="BI954" s="9"/>
      <c r="BJ954" s="9"/>
    </row>
    <row r="955" ht="12.75" customHeight="1">
      <c r="D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9"/>
      <c r="BI955" s="9"/>
      <c r="BJ955" s="9"/>
    </row>
    <row r="956" ht="12.75" customHeight="1">
      <c r="D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9"/>
      <c r="BI956" s="9"/>
      <c r="BJ956" s="9"/>
    </row>
    <row r="957" ht="12.75" customHeight="1">
      <c r="D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c r="AT957" s="9"/>
      <c r="AU957" s="9"/>
      <c r="AV957" s="9"/>
      <c r="AW957" s="9"/>
      <c r="AX957" s="9"/>
      <c r="AY957" s="9"/>
      <c r="AZ957" s="9"/>
      <c r="BA957" s="9"/>
      <c r="BB957" s="9"/>
      <c r="BC957" s="9"/>
      <c r="BD957" s="9"/>
      <c r="BE957" s="9"/>
      <c r="BF957" s="9"/>
      <c r="BG957" s="9"/>
      <c r="BH957" s="9"/>
      <c r="BI957" s="9"/>
      <c r="BJ957" s="9"/>
    </row>
    <row r="958" ht="12.75" customHeight="1">
      <c r="D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c r="AT958" s="9"/>
      <c r="AU958" s="9"/>
      <c r="AV958" s="9"/>
      <c r="AW958" s="9"/>
      <c r="AX958" s="9"/>
      <c r="AY958" s="9"/>
      <c r="AZ958" s="9"/>
      <c r="BA958" s="9"/>
      <c r="BB958" s="9"/>
      <c r="BC958" s="9"/>
      <c r="BD958" s="9"/>
      <c r="BE958" s="9"/>
      <c r="BF958" s="9"/>
      <c r="BG958" s="9"/>
      <c r="BH958" s="9"/>
      <c r="BI958" s="9"/>
      <c r="BJ958" s="9"/>
    </row>
    <row r="959" ht="12.75" customHeight="1">
      <c r="D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c r="AY959" s="9"/>
      <c r="AZ959" s="9"/>
      <c r="BA959" s="9"/>
      <c r="BB959" s="9"/>
      <c r="BC959" s="9"/>
      <c r="BD959" s="9"/>
      <c r="BE959" s="9"/>
      <c r="BF959" s="9"/>
      <c r="BG959" s="9"/>
      <c r="BH959" s="9"/>
      <c r="BI959" s="9"/>
      <c r="BJ959" s="9"/>
    </row>
    <row r="960" ht="12.75" customHeight="1">
      <c r="D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c r="AT960" s="9"/>
      <c r="AU960" s="9"/>
      <c r="AV960" s="9"/>
      <c r="AW960" s="9"/>
      <c r="AX960" s="9"/>
      <c r="AY960" s="9"/>
      <c r="AZ960" s="9"/>
      <c r="BA960" s="9"/>
      <c r="BB960" s="9"/>
      <c r="BC960" s="9"/>
      <c r="BD960" s="9"/>
      <c r="BE960" s="9"/>
      <c r="BF960" s="9"/>
      <c r="BG960" s="9"/>
      <c r="BH960" s="9"/>
      <c r="BI960" s="9"/>
      <c r="BJ960" s="9"/>
    </row>
    <row r="961" ht="12.75" customHeight="1">
      <c r="D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c r="AT961" s="9"/>
      <c r="AU961" s="9"/>
      <c r="AV961" s="9"/>
      <c r="AW961" s="9"/>
      <c r="AX961" s="9"/>
      <c r="AY961" s="9"/>
      <c r="AZ961" s="9"/>
      <c r="BA961" s="9"/>
      <c r="BB961" s="9"/>
      <c r="BC961" s="9"/>
      <c r="BD961" s="9"/>
      <c r="BE961" s="9"/>
      <c r="BF961" s="9"/>
      <c r="BG961" s="9"/>
      <c r="BH961" s="9"/>
      <c r="BI961" s="9"/>
      <c r="BJ961" s="9"/>
    </row>
    <row r="962" ht="12.75" customHeight="1">
      <c r="D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c r="AT962" s="9"/>
      <c r="AU962" s="9"/>
      <c r="AV962" s="9"/>
      <c r="AW962" s="9"/>
      <c r="AX962" s="9"/>
      <c r="AY962" s="9"/>
      <c r="AZ962" s="9"/>
      <c r="BA962" s="9"/>
      <c r="BB962" s="9"/>
      <c r="BC962" s="9"/>
      <c r="BD962" s="9"/>
      <c r="BE962" s="9"/>
      <c r="BF962" s="9"/>
      <c r="BG962" s="9"/>
      <c r="BH962" s="9"/>
      <c r="BI962" s="9"/>
      <c r="BJ962" s="9"/>
    </row>
    <row r="963" ht="12.75" customHeight="1">
      <c r="D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c r="AT963" s="9"/>
      <c r="AU963" s="9"/>
      <c r="AV963" s="9"/>
      <c r="AW963" s="9"/>
      <c r="AX963" s="9"/>
      <c r="AY963" s="9"/>
      <c r="AZ963" s="9"/>
      <c r="BA963" s="9"/>
      <c r="BB963" s="9"/>
      <c r="BC963" s="9"/>
      <c r="BD963" s="9"/>
      <c r="BE963" s="9"/>
      <c r="BF963" s="9"/>
      <c r="BG963" s="9"/>
      <c r="BH963" s="9"/>
      <c r="BI963" s="9"/>
      <c r="BJ963" s="9"/>
    </row>
    <row r="964" ht="12.75" customHeight="1">
      <c r="D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c r="AT964" s="9"/>
      <c r="AU964" s="9"/>
      <c r="AV964" s="9"/>
      <c r="AW964" s="9"/>
      <c r="AX964" s="9"/>
      <c r="AY964" s="9"/>
      <c r="AZ964" s="9"/>
      <c r="BA964" s="9"/>
      <c r="BB964" s="9"/>
      <c r="BC964" s="9"/>
      <c r="BD964" s="9"/>
      <c r="BE964" s="9"/>
      <c r="BF964" s="9"/>
      <c r="BG964" s="9"/>
      <c r="BH964" s="9"/>
      <c r="BI964" s="9"/>
      <c r="BJ964" s="9"/>
    </row>
    <row r="965" ht="12.75" customHeight="1">
      <c r="D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c r="AT965" s="9"/>
      <c r="AU965" s="9"/>
      <c r="AV965" s="9"/>
      <c r="AW965" s="9"/>
      <c r="AX965" s="9"/>
      <c r="AY965" s="9"/>
      <c r="AZ965" s="9"/>
      <c r="BA965" s="9"/>
      <c r="BB965" s="9"/>
      <c r="BC965" s="9"/>
      <c r="BD965" s="9"/>
      <c r="BE965" s="9"/>
      <c r="BF965" s="9"/>
      <c r="BG965" s="9"/>
      <c r="BH965" s="9"/>
      <c r="BI965" s="9"/>
      <c r="BJ965" s="9"/>
    </row>
    <row r="966" ht="12.75" customHeight="1">
      <c r="D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c r="AT966" s="9"/>
      <c r="AU966" s="9"/>
      <c r="AV966" s="9"/>
      <c r="AW966" s="9"/>
      <c r="AX966" s="9"/>
      <c r="AY966" s="9"/>
      <c r="AZ966" s="9"/>
      <c r="BA966" s="9"/>
      <c r="BB966" s="9"/>
      <c r="BC966" s="9"/>
      <c r="BD966" s="9"/>
      <c r="BE966" s="9"/>
      <c r="BF966" s="9"/>
      <c r="BG966" s="9"/>
      <c r="BH966" s="9"/>
      <c r="BI966" s="9"/>
      <c r="BJ966" s="9"/>
    </row>
    <row r="967" ht="12.75" customHeight="1">
      <c r="D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c r="AT967" s="9"/>
      <c r="AU967" s="9"/>
      <c r="AV967" s="9"/>
      <c r="AW967" s="9"/>
      <c r="AX967" s="9"/>
      <c r="AY967" s="9"/>
      <c r="AZ967" s="9"/>
      <c r="BA967" s="9"/>
      <c r="BB967" s="9"/>
      <c r="BC967" s="9"/>
      <c r="BD967" s="9"/>
      <c r="BE967" s="9"/>
      <c r="BF967" s="9"/>
      <c r="BG967" s="9"/>
      <c r="BH967" s="9"/>
      <c r="BI967" s="9"/>
      <c r="BJ967" s="9"/>
    </row>
    <row r="968" ht="12.75" customHeight="1">
      <c r="D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c r="AT968" s="9"/>
      <c r="AU968" s="9"/>
      <c r="AV968" s="9"/>
      <c r="AW968" s="9"/>
      <c r="AX968" s="9"/>
      <c r="AY968" s="9"/>
      <c r="AZ968" s="9"/>
      <c r="BA968" s="9"/>
      <c r="BB968" s="9"/>
      <c r="BC968" s="9"/>
      <c r="BD968" s="9"/>
      <c r="BE968" s="9"/>
      <c r="BF968" s="9"/>
      <c r="BG968" s="9"/>
      <c r="BH968" s="9"/>
      <c r="BI968" s="9"/>
      <c r="BJ968" s="9"/>
    </row>
    <row r="969" ht="12.75" customHeight="1">
      <c r="D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c r="AT969" s="9"/>
      <c r="AU969" s="9"/>
      <c r="AV969" s="9"/>
      <c r="AW969" s="9"/>
      <c r="AX969" s="9"/>
      <c r="AY969" s="9"/>
      <c r="AZ969" s="9"/>
      <c r="BA969" s="9"/>
      <c r="BB969" s="9"/>
      <c r="BC969" s="9"/>
      <c r="BD969" s="9"/>
      <c r="BE969" s="9"/>
      <c r="BF969" s="9"/>
      <c r="BG969" s="9"/>
      <c r="BH969" s="9"/>
      <c r="BI969" s="9"/>
      <c r="BJ969" s="9"/>
    </row>
    <row r="970" ht="12.75" customHeight="1">
      <c r="D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c r="AT970" s="9"/>
      <c r="AU970" s="9"/>
      <c r="AV970" s="9"/>
      <c r="AW970" s="9"/>
      <c r="AX970" s="9"/>
      <c r="AY970" s="9"/>
      <c r="AZ970" s="9"/>
      <c r="BA970" s="9"/>
      <c r="BB970" s="9"/>
      <c r="BC970" s="9"/>
      <c r="BD970" s="9"/>
      <c r="BE970" s="9"/>
      <c r="BF970" s="9"/>
      <c r="BG970" s="9"/>
      <c r="BH970" s="9"/>
      <c r="BI970" s="9"/>
      <c r="BJ970" s="9"/>
    </row>
    <row r="971" ht="12.75" customHeight="1">
      <c r="D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c r="AT971" s="9"/>
      <c r="AU971" s="9"/>
      <c r="AV971" s="9"/>
      <c r="AW971" s="9"/>
      <c r="AX971" s="9"/>
      <c r="AY971" s="9"/>
      <c r="AZ971" s="9"/>
      <c r="BA971" s="9"/>
      <c r="BB971" s="9"/>
      <c r="BC971" s="9"/>
      <c r="BD971" s="9"/>
      <c r="BE971" s="9"/>
      <c r="BF971" s="9"/>
      <c r="BG971" s="9"/>
      <c r="BH971" s="9"/>
      <c r="BI971" s="9"/>
      <c r="BJ971" s="9"/>
    </row>
    <row r="972" ht="12.75" customHeight="1">
      <c r="D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c r="AT972" s="9"/>
      <c r="AU972" s="9"/>
      <c r="AV972" s="9"/>
      <c r="AW972" s="9"/>
      <c r="AX972" s="9"/>
      <c r="AY972" s="9"/>
      <c r="AZ972" s="9"/>
      <c r="BA972" s="9"/>
      <c r="BB972" s="9"/>
      <c r="BC972" s="9"/>
      <c r="BD972" s="9"/>
      <c r="BE972" s="9"/>
      <c r="BF972" s="9"/>
      <c r="BG972" s="9"/>
      <c r="BH972" s="9"/>
      <c r="BI972" s="9"/>
      <c r="BJ972" s="9"/>
    </row>
    <row r="973" ht="12.75" customHeight="1">
      <c r="D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c r="AT973" s="9"/>
      <c r="AU973" s="9"/>
      <c r="AV973" s="9"/>
      <c r="AW973" s="9"/>
      <c r="AX973" s="9"/>
      <c r="AY973" s="9"/>
      <c r="AZ973" s="9"/>
      <c r="BA973" s="9"/>
      <c r="BB973" s="9"/>
      <c r="BC973" s="9"/>
      <c r="BD973" s="9"/>
      <c r="BE973" s="9"/>
      <c r="BF973" s="9"/>
      <c r="BG973" s="9"/>
      <c r="BH973" s="9"/>
      <c r="BI973" s="9"/>
      <c r="BJ973" s="9"/>
    </row>
    <row r="974" ht="12.75" customHeight="1">
      <c r="D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c r="AT974" s="9"/>
      <c r="AU974" s="9"/>
      <c r="AV974" s="9"/>
      <c r="AW974" s="9"/>
      <c r="AX974" s="9"/>
      <c r="AY974" s="9"/>
      <c r="AZ974" s="9"/>
      <c r="BA974" s="9"/>
      <c r="BB974" s="9"/>
      <c r="BC974" s="9"/>
      <c r="BD974" s="9"/>
      <c r="BE974" s="9"/>
      <c r="BF974" s="9"/>
      <c r="BG974" s="9"/>
      <c r="BH974" s="9"/>
      <c r="BI974" s="9"/>
      <c r="BJ974" s="9"/>
    </row>
    <row r="975" ht="12.75" customHeight="1">
      <c r="D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c r="AT975" s="9"/>
      <c r="AU975" s="9"/>
      <c r="AV975" s="9"/>
      <c r="AW975" s="9"/>
      <c r="AX975" s="9"/>
      <c r="AY975" s="9"/>
      <c r="AZ975" s="9"/>
      <c r="BA975" s="9"/>
      <c r="BB975" s="9"/>
      <c r="BC975" s="9"/>
      <c r="BD975" s="9"/>
      <c r="BE975" s="9"/>
      <c r="BF975" s="9"/>
      <c r="BG975" s="9"/>
      <c r="BH975" s="9"/>
      <c r="BI975" s="9"/>
      <c r="BJ975" s="9"/>
    </row>
    <row r="976" ht="12.75" customHeight="1">
      <c r="D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c r="AT976" s="9"/>
      <c r="AU976" s="9"/>
      <c r="AV976" s="9"/>
      <c r="AW976" s="9"/>
      <c r="AX976" s="9"/>
      <c r="AY976" s="9"/>
      <c r="AZ976" s="9"/>
      <c r="BA976" s="9"/>
      <c r="BB976" s="9"/>
      <c r="BC976" s="9"/>
      <c r="BD976" s="9"/>
      <c r="BE976" s="9"/>
      <c r="BF976" s="9"/>
      <c r="BG976" s="9"/>
      <c r="BH976" s="9"/>
      <c r="BI976" s="9"/>
      <c r="BJ976" s="9"/>
    </row>
    <row r="977" ht="12.75" customHeight="1">
      <c r="D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c r="AT977" s="9"/>
      <c r="AU977" s="9"/>
      <c r="AV977" s="9"/>
      <c r="AW977" s="9"/>
      <c r="AX977" s="9"/>
      <c r="AY977" s="9"/>
      <c r="AZ977" s="9"/>
      <c r="BA977" s="9"/>
      <c r="BB977" s="9"/>
      <c r="BC977" s="9"/>
      <c r="BD977" s="9"/>
      <c r="BE977" s="9"/>
      <c r="BF977" s="9"/>
      <c r="BG977" s="9"/>
      <c r="BH977" s="9"/>
      <c r="BI977" s="9"/>
      <c r="BJ977" s="9"/>
    </row>
    <row r="978" ht="12.75" customHeight="1">
      <c r="D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c r="AT978" s="9"/>
      <c r="AU978" s="9"/>
      <c r="AV978" s="9"/>
      <c r="AW978" s="9"/>
      <c r="AX978" s="9"/>
      <c r="AY978" s="9"/>
      <c r="AZ978" s="9"/>
      <c r="BA978" s="9"/>
      <c r="BB978" s="9"/>
      <c r="BC978" s="9"/>
      <c r="BD978" s="9"/>
      <c r="BE978" s="9"/>
      <c r="BF978" s="9"/>
      <c r="BG978" s="9"/>
      <c r="BH978" s="9"/>
      <c r="BI978" s="9"/>
      <c r="BJ978" s="9"/>
    </row>
    <row r="979" ht="12.75" customHeight="1">
      <c r="D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c r="AT979" s="9"/>
      <c r="AU979" s="9"/>
      <c r="AV979" s="9"/>
      <c r="AW979" s="9"/>
      <c r="AX979" s="9"/>
      <c r="AY979" s="9"/>
      <c r="AZ979" s="9"/>
      <c r="BA979" s="9"/>
      <c r="BB979" s="9"/>
      <c r="BC979" s="9"/>
      <c r="BD979" s="9"/>
      <c r="BE979" s="9"/>
      <c r="BF979" s="9"/>
      <c r="BG979" s="9"/>
      <c r="BH979" s="9"/>
      <c r="BI979" s="9"/>
      <c r="BJ979" s="9"/>
    </row>
    <row r="980" ht="12.75" customHeight="1">
      <c r="D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c r="AT980" s="9"/>
      <c r="AU980" s="9"/>
      <c r="AV980" s="9"/>
      <c r="AW980" s="9"/>
      <c r="AX980" s="9"/>
      <c r="AY980" s="9"/>
      <c r="AZ980" s="9"/>
      <c r="BA980" s="9"/>
      <c r="BB980" s="9"/>
      <c r="BC980" s="9"/>
      <c r="BD980" s="9"/>
      <c r="BE980" s="9"/>
      <c r="BF980" s="9"/>
      <c r="BG980" s="9"/>
      <c r="BH980" s="9"/>
      <c r="BI980" s="9"/>
      <c r="BJ980" s="9"/>
    </row>
    <row r="981" ht="12.75" customHeight="1">
      <c r="D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c r="AT981" s="9"/>
      <c r="AU981" s="9"/>
      <c r="AV981" s="9"/>
      <c r="AW981" s="9"/>
      <c r="AX981" s="9"/>
      <c r="AY981" s="9"/>
      <c r="AZ981" s="9"/>
      <c r="BA981" s="9"/>
      <c r="BB981" s="9"/>
      <c r="BC981" s="9"/>
      <c r="BD981" s="9"/>
      <c r="BE981" s="9"/>
      <c r="BF981" s="9"/>
      <c r="BG981" s="9"/>
      <c r="BH981" s="9"/>
      <c r="BI981" s="9"/>
      <c r="BJ981" s="9"/>
    </row>
    <row r="982" ht="12.75" customHeight="1">
      <c r="D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c r="AT982" s="9"/>
      <c r="AU982" s="9"/>
      <c r="AV982" s="9"/>
      <c r="AW982" s="9"/>
      <c r="AX982" s="9"/>
      <c r="AY982" s="9"/>
      <c r="AZ982" s="9"/>
      <c r="BA982" s="9"/>
      <c r="BB982" s="9"/>
      <c r="BC982" s="9"/>
      <c r="BD982" s="9"/>
      <c r="BE982" s="9"/>
      <c r="BF982" s="9"/>
      <c r="BG982" s="9"/>
      <c r="BH982" s="9"/>
      <c r="BI982" s="9"/>
      <c r="BJ982" s="9"/>
    </row>
    <row r="983" ht="12.75" customHeight="1">
      <c r="D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c r="AT983" s="9"/>
      <c r="AU983" s="9"/>
      <c r="AV983" s="9"/>
      <c r="AW983" s="9"/>
      <c r="AX983" s="9"/>
      <c r="AY983" s="9"/>
      <c r="AZ983" s="9"/>
      <c r="BA983" s="9"/>
      <c r="BB983" s="9"/>
      <c r="BC983" s="9"/>
      <c r="BD983" s="9"/>
      <c r="BE983" s="9"/>
      <c r="BF983" s="9"/>
      <c r="BG983" s="9"/>
      <c r="BH983" s="9"/>
      <c r="BI983" s="9"/>
      <c r="BJ983" s="9"/>
    </row>
    <row r="984" ht="12.75" customHeight="1">
      <c r="D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c r="AT984" s="9"/>
      <c r="AU984" s="9"/>
      <c r="AV984" s="9"/>
      <c r="AW984" s="9"/>
      <c r="AX984" s="9"/>
      <c r="AY984" s="9"/>
      <c r="AZ984" s="9"/>
      <c r="BA984" s="9"/>
      <c r="BB984" s="9"/>
      <c r="BC984" s="9"/>
      <c r="BD984" s="9"/>
      <c r="BE984" s="9"/>
      <c r="BF984" s="9"/>
      <c r="BG984" s="9"/>
      <c r="BH984" s="9"/>
      <c r="BI984" s="9"/>
      <c r="BJ984" s="9"/>
    </row>
    <row r="985" ht="12.75" customHeight="1">
      <c r="D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c r="AT985" s="9"/>
      <c r="AU985" s="9"/>
      <c r="AV985" s="9"/>
      <c r="AW985" s="9"/>
      <c r="AX985" s="9"/>
      <c r="AY985" s="9"/>
      <c r="AZ985" s="9"/>
      <c r="BA985" s="9"/>
      <c r="BB985" s="9"/>
      <c r="BC985" s="9"/>
      <c r="BD985" s="9"/>
      <c r="BE985" s="9"/>
      <c r="BF985" s="9"/>
      <c r="BG985" s="9"/>
      <c r="BH985" s="9"/>
      <c r="BI985" s="9"/>
      <c r="BJ985" s="9"/>
    </row>
    <row r="986" ht="12.75" customHeight="1">
      <c r="D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c r="AT986" s="9"/>
      <c r="AU986" s="9"/>
      <c r="AV986" s="9"/>
      <c r="AW986" s="9"/>
      <c r="AX986" s="9"/>
      <c r="AY986" s="9"/>
      <c r="AZ986" s="9"/>
      <c r="BA986" s="9"/>
      <c r="BB986" s="9"/>
      <c r="BC986" s="9"/>
      <c r="BD986" s="9"/>
      <c r="BE986" s="9"/>
      <c r="BF986" s="9"/>
      <c r="BG986" s="9"/>
      <c r="BH986" s="9"/>
      <c r="BI986" s="9"/>
      <c r="BJ986" s="9"/>
    </row>
    <row r="987" ht="12.75" customHeight="1">
      <c r="D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c r="AT987" s="9"/>
      <c r="AU987" s="9"/>
      <c r="AV987" s="9"/>
      <c r="AW987" s="9"/>
      <c r="AX987" s="9"/>
      <c r="AY987" s="9"/>
      <c r="AZ987" s="9"/>
      <c r="BA987" s="9"/>
      <c r="BB987" s="9"/>
      <c r="BC987" s="9"/>
      <c r="BD987" s="9"/>
      <c r="BE987" s="9"/>
      <c r="BF987" s="9"/>
      <c r="BG987" s="9"/>
      <c r="BH987" s="9"/>
      <c r="BI987" s="9"/>
      <c r="BJ987" s="9"/>
    </row>
    <row r="988" ht="12.75" customHeight="1">
      <c r="D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c r="AT988" s="9"/>
      <c r="AU988" s="9"/>
      <c r="AV988" s="9"/>
      <c r="AW988" s="9"/>
      <c r="AX988" s="9"/>
      <c r="AY988" s="9"/>
      <c r="AZ988" s="9"/>
      <c r="BA988" s="9"/>
      <c r="BB988" s="9"/>
      <c r="BC988" s="9"/>
      <c r="BD988" s="9"/>
      <c r="BE988" s="9"/>
      <c r="BF988" s="9"/>
      <c r="BG988" s="9"/>
      <c r="BH988" s="9"/>
      <c r="BI988" s="9"/>
      <c r="BJ988" s="9"/>
    </row>
    <row r="989" ht="12.75" customHeight="1">
      <c r="D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c r="AT989" s="9"/>
      <c r="AU989" s="9"/>
      <c r="AV989" s="9"/>
      <c r="AW989" s="9"/>
      <c r="AX989" s="9"/>
      <c r="AY989" s="9"/>
      <c r="AZ989" s="9"/>
      <c r="BA989" s="9"/>
      <c r="BB989" s="9"/>
      <c r="BC989" s="9"/>
      <c r="BD989" s="9"/>
      <c r="BE989" s="9"/>
      <c r="BF989" s="9"/>
      <c r="BG989" s="9"/>
      <c r="BH989" s="9"/>
      <c r="BI989" s="9"/>
      <c r="BJ989" s="9"/>
    </row>
    <row r="990" ht="12.75" customHeight="1">
      <c r="D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c r="AT990" s="9"/>
      <c r="AU990" s="9"/>
      <c r="AV990" s="9"/>
      <c r="AW990" s="9"/>
      <c r="AX990" s="9"/>
      <c r="AY990" s="9"/>
      <c r="AZ990" s="9"/>
      <c r="BA990" s="9"/>
      <c r="BB990" s="9"/>
      <c r="BC990" s="9"/>
      <c r="BD990" s="9"/>
      <c r="BE990" s="9"/>
      <c r="BF990" s="9"/>
      <c r="BG990" s="9"/>
      <c r="BH990" s="9"/>
      <c r="BI990" s="9"/>
      <c r="BJ990" s="9"/>
    </row>
    <row r="991" ht="12.75" customHeight="1">
      <c r="D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c r="AT991" s="9"/>
      <c r="AU991" s="9"/>
      <c r="AV991" s="9"/>
      <c r="AW991" s="9"/>
      <c r="AX991" s="9"/>
      <c r="AY991" s="9"/>
      <c r="AZ991" s="9"/>
      <c r="BA991" s="9"/>
      <c r="BB991" s="9"/>
      <c r="BC991" s="9"/>
      <c r="BD991" s="9"/>
      <c r="BE991" s="9"/>
      <c r="BF991" s="9"/>
      <c r="BG991" s="9"/>
      <c r="BH991" s="9"/>
      <c r="BI991" s="9"/>
      <c r="BJ991" s="9"/>
    </row>
    <row r="992" ht="12.75" customHeight="1">
      <c r="D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c r="AY992" s="9"/>
      <c r="AZ992" s="9"/>
      <c r="BA992" s="9"/>
      <c r="BB992" s="9"/>
      <c r="BC992" s="9"/>
      <c r="BD992" s="9"/>
      <c r="BE992" s="9"/>
      <c r="BF992" s="9"/>
      <c r="BG992" s="9"/>
      <c r="BH992" s="9"/>
      <c r="BI992" s="9"/>
      <c r="BJ992" s="9"/>
    </row>
    <row r="993" ht="12.75" customHeight="1">
      <c r="D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c r="AT993" s="9"/>
      <c r="AU993" s="9"/>
      <c r="AV993" s="9"/>
      <c r="AW993" s="9"/>
      <c r="AX993" s="9"/>
      <c r="AY993" s="9"/>
      <c r="AZ993" s="9"/>
      <c r="BA993" s="9"/>
      <c r="BB993" s="9"/>
      <c r="BC993" s="9"/>
      <c r="BD993" s="9"/>
      <c r="BE993" s="9"/>
      <c r="BF993" s="9"/>
      <c r="BG993" s="9"/>
      <c r="BH993" s="9"/>
      <c r="BI993" s="9"/>
      <c r="BJ993" s="9"/>
    </row>
    <row r="994" ht="12.75" customHeight="1">
      <c r="D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c r="AT994" s="9"/>
      <c r="AU994" s="9"/>
      <c r="AV994" s="9"/>
      <c r="AW994" s="9"/>
      <c r="AX994" s="9"/>
      <c r="AY994" s="9"/>
      <c r="AZ994" s="9"/>
      <c r="BA994" s="9"/>
      <c r="BB994" s="9"/>
      <c r="BC994" s="9"/>
      <c r="BD994" s="9"/>
      <c r="BE994" s="9"/>
      <c r="BF994" s="9"/>
      <c r="BG994" s="9"/>
      <c r="BH994" s="9"/>
      <c r="BI994" s="9"/>
      <c r="BJ994" s="9"/>
    </row>
    <row r="995" ht="12.75" customHeight="1">
      <c r="D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c r="AT995" s="9"/>
      <c r="AU995" s="9"/>
      <c r="AV995" s="9"/>
      <c r="AW995" s="9"/>
      <c r="AX995" s="9"/>
      <c r="AY995" s="9"/>
      <c r="AZ995" s="9"/>
      <c r="BA995" s="9"/>
      <c r="BB995" s="9"/>
      <c r="BC995" s="9"/>
      <c r="BD995" s="9"/>
      <c r="BE995" s="9"/>
      <c r="BF995" s="9"/>
      <c r="BG995" s="9"/>
      <c r="BH995" s="9"/>
      <c r="BI995" s="9"/>
      <c r="BJ995" s="9"/>
    </row>
    <row r="996" ht="12.75" customHeight="1">
      <c r="D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c r="AT996" s="9"/>
      <c r="AU996" s="9"/>
      <c r="AV996" s="9"/>
      <c r="AW996" s="9"/>
      <c r="AX996" s="9"/>
      <c r="AY996" s="9"/>
      <c r="AZ996" s="9"/>
      <c r="BA996" s="9"/>
      <c r="BB996" s="9"/>
      <c r="BC996" s="9"/>
      <c r="BD996" s="9"/>
      <c r="BE996" s="9"/>
      <c r="BF996" s="9"/>
      <c r="BG996" s="9"/>
      <c r="BH996" s="9"/>
      <c r="BI996" s="9"/>
      <c r="BJ996" s="9"/>
    </row>
    <row r="997" ht="12.75" customHeight="1">
      <c r="D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c r="AT997" s="9"/>
      <c r="AU997" s="9"/>
      <c r="AV997" s="9"/>
      <c r="AW997" s="9"/>
      <c r="AX997" s="9"/>
      <c r="AY997" s="9"/>
      <c r="AZ997" s="9"/>
      <c r="BA997" s="9"/>
      <c r="BB997" s="9"/>
      <c r="BC997" s="9"/>
      <c r="BD997" s="9"/>
      <c r="BE997" s="9"/>
      <c r="BF997" s="9"/>
      <c r="BG997" s="9"/>
      <c r="BH997" s="9"/>
      <c r="BI997" s="9"/>
      <c r="BJ997" s="9"/>
    </row>
    <row r="998" ht="12.75" customHeight="1">
      <c r="D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c r="AT998" s="9"/>
      <c r="AU998" s="9"/>
      <c r="AV998" s="9"/>
      <c r="AW998" s="9"/>
      <c r="AX998" s="9"/>
      <c r="AY998" s="9"/>
      <c r="AZ998" s="9"/>
      <c r="BA998" s="9"/>
      <c r="BB998" s="9"/>
      <c r="BC998" s="9"/>
      <c r="BD998" s="9"/>
      <c r="BE998" s="9"/>
      <c r="BF998" s="9"/>
      <c r="BG998" s="9"/>
      <c r="BH998" s="9"/>
      <c r="BI998" s="9"/>
      <c r="BJ998" s="9"/>
    </row>
    <row r="999" ht="12.75" customHeight="1">
      <c r="D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c r="AT999" s="9"/>
      <c r="AU999" s="9"/>
      <c r="AV999" s="9"/>
      <c r="AW999" s="9"/>
      <c r="AX999" s="9"/>
      <c r="AY999" s="9"/>
      <c r="AZ999" s="9"/>
      <c r="BA999" s="9"/>
      <c r="BB999" s="9"/>
      <c r="BC999" s="9"/>
      <c r="BD999" s="9"/>
      <c r="BE999" s="9"/>
      <c r="BF999" s="9"/>
      <c r="BG999" s="9"/>
      <c r="BH999" s="9"/>
      <c r="BI999" s="9"/>
      <c r="BJ999" s="9"/>
    </row>
    <row r="1000" ht="12.75" customHeight="1">
      <c r="D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c r="AT1000" s="9"/>
      <c r="AU1000" s="9"/>
      <c r="AV1000" s="9"/>
      <c r="AW1000" s="9"/>
      <c r="AX1000" s="9"/>
      <c r="AY1000" s="9"/>
      <c r="AZ1000" s="9"/>
      <c r="BA1000" s="9"/>
      <c r="BB1000" s="9"/>
      <c r="BC1000" s="9"/>
      <c r="BD1000" s="9"/>
      <c r="BE1000" s="9"/>
      <c r="BF1000" s="9"/>
      <c r="BG1000" s="9"/>
      <c r="BH1000" s="9"/>
      <c r="BI1000" s="9"/>
      <c r="BJ1000" s="9"/>
    </row>
  </sheetData>
  <mergeCells count="23">
    <mergeCell ref="A1:C1"/>
    <mergeCell ref="A8:F8"/>
    <mergeCell ref="A10:F10"/>
    <mergeCell ref="A18:F18"/>
    <mergeCell ref="A24:F24"/>
    <mergeCell ref="A37:F37"/>
    <mergeCell ref="A42:F42"/>
    <mergeCell ref="A55:F55"/>
    <mergeCell ref="A58:F58"/>
    <mergeCell ref="A61:F61"/>
    <mergeCell ref="A69:F69"/>
    <mergeCell ref="A71:F71"/>
    <mergeCell ref="A74:F74"/>
    <mergeCell ref="A79:F79"/>
    <mergeCell ref="A111:F111"/>
    <mergeCell ref="A115:F115"/>
    <mergeCell ref="A89:F89"/>
    <mergeCell ref="A93:F93"/>
    <mergeCell ref="A95:F95"/>
    <mergeCell ref="A97:F97"/>
    <mergeCell ref="A102:F102"/>
    <mergeCell ref="A106:F106"/>
    <mergeCell ref="A108:F108"/>
  </mergeCells>
  <conditionalFormatting sqref="K4:K115">
    <cfRule type="cellIs" dxfId="2" priority="1" stopIfTrue="1" operator="equal">
      <formula>"Compliant"</formula>
    </cfRule>
  </conditionalFormatting>
  <conditionalFormatting sqref="K4:K115">
    <cfRule type="cellIs" dxfId="0" priority="2" stopIfTrue="1" operator="equal">
      <formula>"Non-Compliant"</formula>
    </cfRule>
  </conditionalFormatting>
  <conditionalFormatting sqref="K4:K115">
    <cfRule type="cellIs" dxfId="1" priority="3" stopIfTrue="1" operator="equal">
      <formula>"Partial"</formula>
    </cfRule>
  </conditionalFormatting>
  <dataValidations>
    <dataValidation type="list" allowBlank="1" showErrorMessage="1" sqref="G4:H7 G9:H9 G11:H17 G19:H23 G25:H36 G38:H41 G43:H54 G56:H57 G59:H60 G62:H68 G70:H70 G72:H73 G75:H78 G80:H88 G90:H92 G94:H94 G96:H96 G98:H101 G103:H105 G107:H107 G109:H110 G112:H114">
      <formula1>$AP$4:$AP$7</formula1>
    </dataValidation>
  </dataValidations>
  <hyperlinks>
    <hyperlink display="Security Management Process §164.308(a)(1)" location="Security_Mgmt_Process" ref="C4"/>
    <hyperlink display="Risk Analysis" location="Risk_Analysis" ref="D4"/>
    <hyperlink display="Risk Management" location="Risk_Management" ref="D5"/>
    <hyperlink display="Sanction Policy" location="Sanction_Policy" ref="D6"/>
    <hyperlink display="Information System Activity Review" location="Info_System_Activity" ref="D7"/>
    <hyperlink display="Assigned Security Responsibility §164.308(a)(2)" location="Assigned_Sec_Resp" ref="C9"/>
    <hyperlink display="Workforce Security §164.308(a)(3)(i)" location="WF_Security" ref="C11"/>
    <hyperlink display="Authorization and/or Supervision" location="Authorization_Supervision" ref="D11"/>
    <hyperlink display="Workforce Clearance Procedures" location="WF_Clearance" ref="D12"/>
    <hyperlink display="Workforce Clearance Procedures" location="WF_Clearance" ref="D13"/>
    <hyperlink display="Termination Procedures" location="Term_Procedures" ref="D14"/>
    <hyperlink display="Termination Procedures" location="Term_Procedures" ref="D17"/>
    <hyperlink display="Information Access Management §164.308(a)(4)(i)" location="Info_Access_Management" ref="C19"/>
    <hyperlink display="Isolating Healthcare Clearinghouse Function" location="Clearinghouse" ref="D19"/>
    <hyperlink display="Access Authorization" location="Access_Authorization" ref="D20"/>
    <hyperlink display="Access Establishment and Modification" location="Access_Establishment" ref="D21"/>
    <hyperlink display="Security Awareness and Training §164.308(a)(5)(i)" location="Sec_Awareness_Training" ref="C25"/>
    <hyperlink display="Security Reminders" location="Sec_Reminders" ref="D25"/>
    <hyperlink display="Protection from Malicious Software" location="Malicious_Software" ref="D28"/>
    <hyperlink display="Security Awareness and Training §164.308(a)(5)(i)" location="Sec_Awareness_Training" ref="C31"/>
    <hyperlink display="Log-in monitoring" location="Login_Monitoring" ref="D32"/>
    <hyperlink display="Log-in monitoring" location="Login_Monitoring" ref="D33"/>
    <hyperlink display="Security Awareness and Training §164.308(a)(5)(i)" location="Sec_Awareness_Training" ref="C34"/>
    <hyperlink display="Password Management" location="Password_Mgmt" ref="D34"/>
    <hyperlink display="Security Incident Procedures §164.308(a)(6)(i)" location="Security_Incident_Proc" ref="C38"/>
    <hyperlink display="Response and Reporting" location="Response_Reporting" ref="D38"/>
    <hyperlink display="Contingency Plan §164.308(a)(7)(i)" location="Contingency_Plan" ref="C43"/>
    <hyperlink display="Data Backup Plan" location="Data_Backup_Plan" ref="D43"/>
    <hyperlink display="Contingency Plan §164.308(a)(7)(i)" location="Contingency_Plan" ref="C49"/>
    <hyperlink display="Disaster Recovery Plan" location="Disaster_Recovery_Plan" ref="D49"/>
    <hyperlink display="Emergency Mode Operation Plan" location="Emergency_Mode" ref="D50"/>
    <hyperlink display="Emergency Mode Operation Plan" location="Emergency_Mode" ref="D51"/>
    <hyperlink display="Contingency Plan §164.308(a)(7)(i)" location="Contingency_Plan" ref="C52"/>
    <hyperlink display="Testing and Revision Procedure" location="Testing_Revision" ref="D52"/>
    <hyperlink display="Applications and Data Criticality Analysis" location="Data_Criticality" ref="D53"/>
    <hyperlink display="Applications and Data Criticality Analysis" location="Data_Criticality" ref="D54"/>
    <hyperlink display="Evaluation §164.308(a)(8)" location="Evaluation" ref="C56"/>
    <hyperlink display="Evaluation §164.308(a)(8)" location="Evaluation" ref="C57"/>
    <hyperlink display="Business Associate Contracts and Other Arrangements §164.308(b)(1)" location="Bus_Assoc_Contracts_Arrange" ref="C59"/>
    <hyperlink display="Written Contract or Other Arrangement" location="Written_Contract" ref="D59"/>
    <hyperlink display="Business Associate Contracts and Other Arrangements §164.308(b)(1)" location="Bus_Assoc_Contracts_Arrange" ref="C60"/>
    <hyperlink display="Written Contract or Other Arrangement" location="Written_Contract" ref="D60"/>
    <hyperlink display="Facility Access Controls §164.310(a)(1)" location="Facility_Access_Cntrls" ref="C62"/>
    <hyperlink display="Contingency Operations" location="Contingency_Operations" ref="D62"/>
    <hyperlink display="Facility Security Plan" location="Facility_Security_Plan" ref="D63"/>
    <hyperlink display="Facility Security Plan" location="Facility_Security_Plan" ref="D64"/>
    <hyperlink display="Access Control and Validation Procedures" location="Access_Control_Val" ref="D65"/>
    <hyperlink display="Maintenance Records" location="Maint_Records" ref="D66"/>
    <hyperlink display="Workstation Use §164.310(b)" location="Workstation_Use" ref="C70"/>
    <hyperlink display="Workstation Security §164.310(c)" location="Workstation_Security" ref="C72"/>
    <hyperlink display="Workstation Security §164.310(c)" location="Workstation_Security" ref="C73"/>
    <hyperlink display="Device and Media Controls §164.310(d)(1)" location="DeviceandMedia_Controls" ref="C75"/>
    <hyperlink display="Disposal" location="Media_Disposal" ref="D75"/>
    <hyperlink display="Media Re-use" location="Media_Reuse" ref="D76"/>
    <hyperlink display="Accountability" location="Media_Accountability" ref="D77"/>
    <hyperlink display="Data Backup and Storage" location="Data_Backup_Storage" ref="D78"/>
    <hyperlink display="Access Control §164.312(a)(1)" location="Access_Control" ref="C80"/>
    <hyperlink display="Unique User Identification" location="User_ID" ref="D80"/>
    <hyperlink display="Emergency Access Procedures" location="Emergency_Access" ref="D83"/>
    <hyperlink display="Automatic Logoff" location="Auto_Logoff" ref="D84"/>
    <hyperlink display="Automatic Logoff" location="Auto_Logoff" ref="D85"/>
    <hyperlink display="Encryption and Decryption" location="Access_Cntrl_Encryption" ref="D86"/>
    <hyperlink display="Access Control §164.312(a)(1)" location="Access_Control" ref="C87"/>
    <hyperlink display="Access Control §164.312(a)(1)" location="Access_Control" ref="C88"/>
    <hyperlink display="Audit Controls §164.312(b)" location="Audit_Controls" ref="C90"/>
    <hyperlink display="Integrity §164.312(c)(1)" location="Integrity" ref="C94"/>
    <hyperlink display="Mechanism to Authenticate EPHI" location="Mech_2_Authenticate" ref="D94"/>
    <hyperlink display="Person or Entity Authentication §164.312(d)" location="Person_Entity_Authentication" ref="C96"/>
    <hyperlink display="Transmission Security §164.312(e)(1)" location="TRansmission_Security" ref="C98"/>
    <hyperlink display="Integrity Controls" location="Integrity_Controls" ref="D98"/>
    <hyperlink display="Integrity Controls" location="Integrity_Controls" ref="D99"/>
    <hyperlink display="Encryption" location="Trans_Sec_Encryption" ref="D100"/>
    <hyperlink display="Encryption" location="Trans_Sec_Encryption" ref="D101"/>
    <hyperlink display="Business Associate Contracts and Other Arrangements §164.314(a)(1)" location="Organization_Bus_Assoc_" ref="C103"/>
    <hyperlink display="Business Associate Contracts" location="Bus_Assoc_Contracts" ref="D103"/>
    <hyperlink display="Other Arrangements" location="Other_Arrangements" ref="D104"/>
    <hyperlink display="Other Arrangements" location="Other_Arrangements" ref="D105"/>
    <hyperlink display="Requirements for Group Health Plans §164.314(b)(1)" location="Group_Health_Plans" ref="C107"/>
    <hyperlink display="Plan Documents" location="Plan_Documents" ref="D107"/>
    <hyperlink display="Policy and Procedures §164.316(a)" location="Policy_and_Procedures" ref="C109"/>
    <hyperlink display="Policy and Procedures §164.316(a)" location="Policy_and_Procedures" ref="C110"/>
    <hyperlink display="Documentation §164.316(b)(1)" location="Documentation" ref="C112"/>
    <hyperlink display="Time Limit" location="Time_Limit" ref="D112"/>
    <hyperlink display="Availability" location="Availability" ref="D113"/>
    <hyperlink display="Updates" location="Updates" ref="D114"/>
  </hyperlinks>
  <printOptions/>
  <pageMargins bottom="1.0" footer="0.0" header="0.0" left="0.75" right="0.75" top="1.0"/>
  <pageSetup scale="54" orientation="landscape"/>
  <headerFooter>
    <oddHeader>&amp;LIndiana University School of Medicine HIPAA Security Assessment &amp;CCONFIDENTIAL INFORMATION The information in this report should be protected from inadvertent disclosure.</oddHeader>
    <oddFooter>&amp;L&amp;D&amp;CCONFIDENTIAL INFORMATION The information in this report should be protected from inadvertent disclosure.&amp;RPage &amp;P of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17.13"/>
    <col customWidth="1" min="2" max="2" width="17.38"/>
    <col customWidth="1" min="3" max="3" width="65.63"/>
    <col customWidth="1" min="4" max="4" width="13.5"/>
    <col customWidth="1" min="5" max="5" width="17.13"/>
    <col customWidth="1" min="6" max="6" width="65.63"/>
    <col customWidth="1" min="7" max="26" width="9.13"/>
  </cols>
  <sheetData>
    <row r="1" ht="10.5" customHeight="1">
      <c r="A1" s="173" t="s">
        <v>24</v>
      </c>
      <c r="B1" s="174" t="s">
        <v>78</v>
      </c>
      <c r="C1" s="175"/>
      <c r="D1" s="176" t="s">
        <v>379</v>
      </c>
      <c r="E1" s="177" t="s">
        <v>79</v>
      </c>
      <c r="F1" s="178"/>
      <c r="G1" s="179"/>
      <c r="H1" s="179"/>
      <c r="I1" s="179"/>
      <c r="J1" s="179"/>
      <c r="K1" s="179"/>
      <c r="L1" s="179"/>
      <c r="M1" s="179"/>
      <c r="N1" s="179"/>
      <c r="O1" s="179"/>
      <c r="P1" s="179"/>
      <c r="Q1" s="179"/>
      <c r="R1" s="179"/>
      <c r="S1" s="179"/>
      <c r="T1" s="179"/>
      <c r="U1" s="179"/>
      <c r="V1" s="179"/>
      <c r="W1" s="179"/>
      <c r="X1" s="179"/>
      <c r="Y1" s="179"/>
      <c r="Z1" s="179"/>
    </row>
    <row r="2" ht="10.5" customHeight="1">
      <c r="A2" s="180"/>
      <c r="B2" s="181"/>
      <c r="C2" s="182"/>
      <c r="D2" s="183"/>
      <c r="E2" s="184"/>
      <c r="F2" s="185"/>
      <c r="G2" s="179"/>
      <c r="H2" s="179"/>
      <c r="I2" s="179"/>
      <c r="J2" s="179"/>
      <c r="K2" s="179"/>
      <c r="L2" s="179"/>
      <c r="M2" s="179"/>
      <c r="N2" s="179"/>
      <c r="O2" s="179"/>
      <c r="P2" s="179"/>
      <c r="Q2" s="179"/>
      <c r="R2" s="179"/>
      <c r="S2" s="179"/>
      <c r="T2" s="179"/>
      <c r="U2" s="179"/>
      <c r="V2" s="179"/>
      <c r="W2" s="179"/>
      <c r="X2" s="179"/>
      <c r="Y2" s="179"/>
      <c r="Z2" s="179"/>
    </row>
    <row r="3" ht="10.5" customHeight="1">
      <c r="A3" s="186" t="s">
        <v>89</v>
      </c>
      <c r="B3" s="186" t="s">
        <v>380</v>
      </c>
      <c r="C3" s="187" t="s">
        <v>381</v>
      </c>
      <c r="D3" s="188" t="s">
        <v>377</v>
      </c>
      <c r="E3" s="189" t="s">
        <v>91</v>
      </c>
      <c r="F3" s="119" t="s">
        <v>382</v>
      </c>
      <c r="G3" s="179"/>
      <c r="H3" s="179"/>
      <c r="I3" s="179"/>
      <c r="J3" s="179"/>
      <c r="K3" s="179"/>
      <c r="L3" s="179"/>
      <c r="M3" s="179"/>
      <c r="N3" s="179"/>
      <c r="O3" s="179"/>
      <c r="P3" s="179"/>
      <c r="Q3" s="179"/>
      <c r="R3" s="179"/>
      <c r="S3" s="179"/>
      <c r="T3" s="179"/>
      <c r="U3" s="179"/>
      <c r="V3" s="179"/>
      <c r="W3" s="179"/>
      <c r="X3" s="179"/>
      <c r="Y3" s="179"/>
      <c r="Z3" s="179"/>
    </row>
    <row r="4" ht="10.5" customHeight="1">
      <c r="A4" s="190"/>
      <c r="B4" s="190"/>
      <c r="C4" s="190"/>
      <c r="D4" s="188" t="s">
        <v>377</v>
      </c>
      <c r="E4" s="119" t="s">
        <v>95</v>
      </c>
      <c r="F4" s="119" t="s">
        <v>383</v>
      </c>
      <c r="G4" s="179"/>
      <c r="H4" s="179"/>
      <c r="I4" s="179"/>
      <c r="J4" s="179"/>
      <c r="K4" s="179"/>
      <c r="L4" s="179"/>
      <c r="M4" s="179"/>
      <c r="N4" s="179"/>
      <c r="O4" s="179"/>
      <c r="P4" s="179"/>
      <c r="Q4" s="179"/>
      <c r="R4" s="179"/>
      <c r="S4" s="179"/>
      <c r="T4" s="179"/>
      <c r="U4" s="179"/>
      <c r="V4" s="179"/>
      <c r="W4" s="179"/>
      <c r="X4" s="179"/>
      <c r="Y4" s="179"/>
      <c r="Z4" s="179"/>
    </row>
    <row r="5" ht="10.5" customHeight="1">
      <c r="A5" s="190"/>
      <c r="B5" s="190"/>
      <c r="C5" s="190"/>
      <c r="D5" s="188" t="s">
        <v>377</v>
      </c>
      <c r="E5" s="189" t="s">
        <v>98</v>
      </c>
      <c r="F5" s="119" t="s">
        <v>384</v>
      </c>
      <c r="G5" s="179"/>
      <c r="H5" s="179"/>
      <c r="I5" s="179"/>
      <c r="J5" s="179"/>
      <c r="K5" s="179"/>
      <c r="L5" s="179"/>
      <c r="M5" s="179"/>
      <c r="N5" s="179"/>
      <c r="O5" s="179"/>
      <c r="P5" s="179"/>
      <c r="Q5" s="179"/>
      <c r="R5" s="179"/>
      <c r="S5" s="179"/>
      <c r="T5" s="179"/>
      <c r="U5" s="179"/>
      <c r="V5" s="179"/>
      <c r="W5" s="179"/>
      <c r="X5" s="179"/>
      <c r="Y5" s="179"/>
      <c r="Z5" s="179"/>
    </row>
    <row r="6" ht="10.5" customHeight="1">
      <c r="A6" s="190"/>
      <c r="B6" s="191"/>
      <c r="C6" s="191"/>
      <c r="D6" s="188" t="s">
        <v>377</v>
      </c>
      <c r="E6" s="119" t="s">
        <v>101</v>
      </c>
      <c r="F6" s="119" t="s">
        <v>385</v>
      </c>
      <c r="G6" s="179"/>
      <c r="H6" s="179"/>
      <c r="I6" s="179"/>
      <c r="J6" s="179"/>
      <c r="K6" s="179"/>
      <c r="L6" s="179"/>
      <c r="M6" s="179"/>
      <c r="N6" s="179"/>
      <c r="O6" s="179"/>
      <c r="P6" s="179"/>
      <c r="Q6" s="179"/>
      <c r="R6" s="179"/>
      <c r="S6" s="179"/>
      <c r="T6" s="179"/>
      <c r="U6" s="179"/>
      <c r="V6" s="179"/>
      <c r="W6" s="179"/>
      <c r="X6" s="179"/>
      <c r="Y6" s="179"/>
      <c r="Z6" s="179"/>
    </row>
    <row r="7" ht="10.5" customHeight="1">
      <c r="A7" s="190"/>
      <c r="B7" s="192" t="s">
        <v>386</v>
      </c>
      <c r="C7" s="119" t="s">
        <v>387</v>
      </c>
      <c r="D7" s="188" t="s">
        <v>377</v>
      </c>
      <c r="E7" s="119" t="s">
        <v>107</v>
      </c>
      <c r="F7" s="119" t="s">
        <v>107</v>
      </c>
      <c r="G7" s="179"/>
      <c r="H7" s="179"/>
      <c r="I7" s="179"/>
      <c r="J7" s="179"/>
      <c r="K7" s="179"/>
      <c r="L7" s="179"/>
      <c r="M7" s="179"/>
      <c r="N7" s="179"/>
      <c r="O7" s="179"/>
      <c r="P7" s="179"/>
      <c r="Q7" s="179"/>
      <c r="R7" s="179"/>
      <c r="S7" s="179"/>
      <c r="T7" s="179"/>
      <c r="U7" s="179"/>
      <c r="V7" s="179"/>
      <c r="W7" s="179"/>
      <c r="X7" s="179"/>
      <c r="Y7" s="179"/>
      <c r="Z7" s="179"/>
    </row>
    <row r="8" ht="10.5" customHeight="1">
      <c r="A8" s="190"/>
      <c r="B8" s="186" t="s">
        <v>388</v>
      </c>
      <c r="C8" s="187" t="s">
        <v>389</v>
      </c>
      <c r="D8" s="188" t="s">
        <v>378</v>
      </c>
      <c r="E8" s="119" t="s">
        <v>112</v>
      </c>
      <c r="F8" s="119" t="s">
        <v>390</v>
      </c>
      <c r="G8" s="179"/>
      <c r="H8" s="179"/>
      <c r="I8" s="179"/>
      <c r="J8" s="179"/>
      <c r="K8" s="179"/>
      <c r="L8" s="179"/>
      <c r="M8" s="179"/>
      <c r="N8" s="179"/>
      <c r="O8" s="179"/>
      <c r="P8" s="179"/>
      <c r="Q8" s="179"/>
      <c r="R8" s="179"/>
      <c r="S8" s="179"/>
      <c r="T8" s="179"/>
      <c r="U8" s="179"/>
      <c r="V8" s="179"/>
      <c r="W8" s="179"/>
      <c r="X8" s="179"/>
      <c r="Y8" s="179"/>
      <c r="Z8" s="179"/>
    </row>
    <row r="9" ht="10.5" customHeight="1">
      <c r="A9" s="190"/>
      <c r="B9" s="190"/>
      <c r="C9" s="190"/>
      <c r="D9" s="188" t="s">
        <v>378</v>
      </c>
      <c r="E9" s="119" t="s">
        <v>115</v>
      </c>
      <c r="F9" s="119" t="s">
        <v>391</v>
      </c>
      <c r="G9" s="179"/>
      <c r="H9" s="179"/>
      <c r="I9" s="179"/>
      <c r="J9" s="179"/>
      <c r="K9" s="179"/>
      <c r="L9" s="179"/>
      <c r="M9" s="179"/>
      <c r="N9" s="179"/>
      <c r="O9" s="179"/>
      <c r="P9" s="179"/>
      <c r="Q9" s="179"/>
      <c r="R9" s="179"/>
      <c r="S9" s="179"/>
      <c r="T9" s="179"/>
      <c r="U9" s="179"/>
      <c r="V9" s="179"/>
      <c r="W9" s="179"/>
      <c r="X9" s="179"/>
      <c r="Y9" s="179"/>
      <c r="Z9" s="179"/>
    </row>
    <row r="10" ht="10.5" customHeight="1">
      <c r="A10" s="190"/>
      <c r="B10" s="191"/>
      <c r="C10" s="191"/>
      <c r="D10" s="188" t="s">
        <v>378</v>
      </c>
      <c r="E10" s="119" t="s">
        <v>120</v>
      </c>
      <c r="F10" s="119" t="s">
        <v>392</v>
      </c>
      <c r="G10" s="179"/>
      <c r="H10" s="179"/>
      <c r="I10" s="179"/>
      <c r="J10" s="179"/>
      <c r="K10" s="179"/>
      <c r="L10" s="179"/>
      <c r="M10" s="179"/>
      <c r="N10" s="179"/>
      <c r="O10" s="179"/>
      <c r="P10" s="179"/>
      <c r="Q10" s="179"/>
      <c r="R10" s="179"/>
      <c r="S10" s="179"/>
      <c r="T10" s="179"/>
      <c r="U10" s="179"/>
      <c r="V10" s="179"/>
      <c r="W10" s="179"/>
      <c r="X10" s="179"/>
      <c r="Y10" s="179"/>
      <c r="Z10" s="179"/>
    </row>
    <row r="11" ht="10.5" customHeight="1">
      <c r="A11" s="190"/>
      <c r="B11" s="186" t="s">
        <v>393</v>
      </c>
      <c r="C11" s="187" t="s">
        <v>394</v>
      </c>
      <c r="D11" s="188" t="s">
        <v>377</v>
      </c>
      <c r="E11" s="119" t="s">
        <v>131</v>
      </c>
      <c r="F11" s="119" t="s">
        <v>395</v>
      </c>
      <c r="G11" s="179"/>
      <c r="H11" s="179"/>
      <c r="I11" s="179"/>
      <c r="J11" s="179"/>
      <c r="K11" s="179"/>
      <c r="L11" s="179"/>
      <c r="M11" s="179"/>
      <c r="N11" s="179"/>
      <c r="O11" s="179"/>
      <c r="P11" s="179"/>
      <c r="Q11" s="179"/>
      <c r="R11" s="179"/>
      <c r="S11" s="179"/>
      <c r="T11" s="179"/>
      <c r="U11" s="179"/>
      <c r="V11" s="179"/>
      <c r="W11" s="179"/>
      <c r="X11" s="179"/>
      <c r="Y11" s="179"/>
      <c r="Z11" s="179"/>
    </row>
    <row r="12" ht="10.5" customHeight="1">
      <c r="A12" s="190"/>
      <c r="B12" s="190"/>
      <c r="C12" s="190"/>
      <c r="D12" s="188" t="s">
        <v>378</v>
      </c>
      <c r="E12" s="119" t="s">
        <v>134</v>
      </c>
      <c r="F12" s="119" t="s">
        <v>396</v>
      </c>
      <c r="G12" s="179"/>
      <c r="H12" s="179"/>
      <c r="I12" s="179"/>
      <c r="J12" s="179"/>
      <c r="K12" s="179"/>
      <c r="L12" s="179"/>
      <c r="M12" s="179"/>
      <c r="N12" s="179"/>
      <c r="O12" s="179"/>
      <c r="P12" s="179"/>
      <c r="Q12" s="179"/>
      <c r="R12" s="179"/>
      <c r="S12" s="179"/>
      <c r="T12" s="179"/>
      <c r="U12" s="179"/>
      <c r="V12" s="179"/>
      <c r="W12" s="179"/>
      <c r="X12" s="179"/>
      <c r="Y12" s="179"/>
      <c r="Z12" s="179"/>
    </row>
    <row r="13" ht="10.5" customHeight="1">
      <c r="A13" s="190"/>
      <c r="B13" s="191"/>
      <c r="C13" s="191"/>
      <c r="D13" s="188" t="s">
        <v>378</v>
      </c>
      <c r="E13" s="119" t="s">
        <v>137</v>
      </c>
      <c r="F13" s="119" t="s">
        <v>397</v>
      </c>
      <c r="G13" s="179"/>
      <c r="H13" s="179"/>
      <c r="I13" s="179"/>
      <c r="J13" s="179"/>
      <c r="K13" s="179"/>
      <c r="L13" s="179"/>
      <c r="M13" s="179"/>
      <c r="N13" s="179"/>
      <c r="O13" s="179"/>
      <c r="P13" s="179"/>
      <c r="Q13" s="179"/>
      <c r="R13" s="179"/>
      <c r="S13" s="179"/>
      <c r="T13" s="179"/>
      <c r="U13" s="179"/>
      <c r="V13" s="179"/>
      <c r="W13" s="179"/>
      <c r="X13" s="179"/>
      <c r="Y13" s="179"/>
      <c r="Z13" s="179"/>
    </row>
    <row r="14" ht="10.5" customHeight="1">
      <c r="A14" s="190"/>
      <c r="B14" s="186" t="s">
        <v>398</v>
      </c>
      <c r="C14" s="187" t="s">
        <v>399</v>
      </c>
      <c r="D14" s="188" t="s">
        <v>378</v>
      </c>
      <c r="E14" s="119" t="s">
        <v>146</v>
      </c>
      <c r="F14" s="119" t="s">
        <v>400</v>
      </c>
      <c r="G14" s="179"/>
      <c r="H14" s="179"/>
      <c r="I14" s="179"/>
      <c r="J14" s="179"/>
      <c r="K14" s="179"/>
      <c r="L14" s="179"/>
      <c r="M14" s="179"/>
      <c r="N14" s="179"/>
      <c r="O14" s="179"/>
      <c r="P14" s="179"/>
      <c r="Q14" s="179"/>
      <c r="R14" s="179"/>
      <c r="S14" s="179"/>
      <c r="T14" s="179"/>
      <c r="U14" s="179"/>
      <c r="V14" s="179"/>
      <c r="W14" s="179"/>
      <c r="X14" s="179"/>
      <c r="Y14" s="179"/>
      <c r="Z14" s="179"/>
    </row>
    <row r="15" ht="10.5" customHeight="1">
      <c r="A15" s="190"/>
      <c r="B15" s="190"/>
      <c r="C15" s="190"/>
      <c r="D15" s="188" t="s">
        <v>378</v>
      </c>
      <c r="E15" s="119" t="s">
        <v>153</v>
      </c>
      <c r="F15" s="119" t="s">
        <v>401</v>
      </c>
      <c r="G15" s="179"/>
      <c r="H15" s="179"/>
      <c r="I15" s="179"/>
      <c r="J15" s="179"/>
      <c r="K15" s="179"/>
      <c r="L15" s="179"/>
      <c r="M15" s="179"/>
      <c r="N15" s="179"/>
      <c r="O15" s="179"/>
      <c r="P15" s="179"/>
      <c r="Q15" s="179"/>
      <c r="R15" s="179"/>
      <c r="S15" s="179"/>
      <c r="T15" s="179"/>
      <c r="U15" s="179"/>
      <c r="V15" s="179"/>
      <c r="W15" s="179"/>
      <c r="X15" s="179"/>
      <c r="Y15" s="179"/>
      <c r="Z15" s="179"/>
    </row>
    <row r="16" ht="10.5" customHeight="1">
      <c r="A16" s="190"/>
      <c r="B16" s="190"/>
      <c r="C16" s="190"/>
      <c r="D16" s="188" t="s">
        <v>378</v>
      </c>
      <c r="E16" s="119" t="s">
        <v>163</v>
      </c>
      <c r="F16" s="119" t="s">
        <v>402</v>
      </c>
      <c r="G16" s="179"/>
      <c r="H16" s="179"/>
      <c r="I16" s="179"/>
      <c r="J16" s="179"/>
      <c r="K16" s="179"/>
      <c r="L16" s="179"/>
      <c r="M16" s="179"/>
      <c r="N16" s="179"/>
      <c r="O16" s="179"/>
      <c r="P16" s="179"/>
      <c r="Q16" s="179"/>
      <c r="R16" s="179"/>
      <c r="S16" s="179"/>
      <c r="T16" s="179"/>
      <c r="U16" s="179"/>
      <c r="V16" s="179"/>
      <c r="W16" s="179"/>
      <c r="X16" s="179"/>
      <c r="Y16" s="179"/>
      <c r="Z16" s="179"/>
    </row>
    <row r="17" ht="10.5" customHeight="1">
      <c r="A17" s="190"/>
      <c r="B17" s="191"/>
      <c r="C17" s="191"/>
      <c r="D17" s="188" t="s">
        <v>378</v>
      </c>
      <c r="E17" s="119" t="s">
        <v>170</v>
      </c>
      <c r="F17" s="119" t="s">
        <v>403</v>
      </c>
      <c r="G17" s="179"/>
      <c r="H17" s="179"/>
      <c r="I17" s="179"/>
      <c r="J17" s="179"/>
      <c r="K17" s="179"/>
      <c r="L17" s="179"/>
      <c r="M17" s="179"/>
      <c r="N17" s="179"/>
      <c r="O17" s="179"/>
      <c r="P17" s="179"/>
      <c r="Q17" s="179"/>
      <c r="R17" s="179"/>
      <c r="S17" s="179"/>
      <c r="T17" s="179"/>
      <c r="U17" s="179"/>
      <c r="V17" s="179"/>
      <c r="W17" s="179"/>
      <c r="X17" s="179"/>
      <c r="Y17" s="179"/>
      <c r="Z17" s="179"/>
    </row>
    <row r="18" ht="10.5" customHeight="1">
      <c r="A18" s="190"/>
      <c r="B18" s="192" t="s">
        <v>404</v>
      </c>
      <c r="C18" s="119" t="s">
        <v>405</v>
      </c>
      <c r="D18" s="188" t="s">
        <v>377</v>
      </c>
      <c r="E18" s="119" t="s">
        <v>179</v>
      </c>
      <c r="F18" s="119" t="s">
        <v>406</v>
      </c>
      <c r="G18" s="179"/>
      <c r="H18" s="179"/>
      <c r="I18" s="179"/>
      <c r="J18" s="179"/>
      <c r="K18" s="179"/>
      <c r="L18" s="179"/>
      <c r="M18" s="179"/>
      <c r="N18" s="179"/>
      <c r="O18" s="179"/>
      <c r="P18" s="179"/>
      <c r="Q18" s="179"/>
      <c r="R18" s="179"/>
      <c r="S18" s="179"/>
      <c r="T18" s="179"/>
      <c r="U18" s="179"/>
      <c r="V18" s="179"/>
      <c r="W18" s="179"/>
      <c r="X18" s="179"/>
      <c r="Y18" s="179"/>
      <c r="Z18" s="179"/>
    </row>
    <row r="19" ht="10.5" customHeight="1">
      <c r="A19" s="190"/>
      <c r="B19" s="186" t="s">
        <v>407</v>
      </c>
      <c r="C19" s="187" t="s">
        <v>408</v>
      </c>
      <c r="D19" s="188" t="s">
        <v>377</v>
      </c>
      <c r="E19" s="119" t="s">
        <v>192</v>
      </c>
      <c r="F19" s="119" t="s">
        <v>409</v>
      </c>
      <c r="G19" s="179"/>
      <c r="H19" s="179"/>
      <c r="I19" s="179"/>
      <c r="J19" s="179"/>
      <c r="K19" s="179"/>
      <c r="L19" s="179"/>
      <c r="M19" s="179"/>
      <c r="N19" s="179"/>
      <c r="O19" s="179"/>
      <c r="P19" s="179"/>
      <c r="Q19" s="179"/>
      <c r="R19" s="179"/>
      <c r="S19" s="179"/>
      <c r="T19" s="179"/>
      <c r="U19" s="179"/>
      <c r="V19" s="179"/>
      <c r="W19" s="179"/>
      <c r="X19" s="179"/>
      <c r="Y19" s="179"/>
      <c r="Z19" s="179"/>
    </row>
    <row r="20" ht="10.5" customHeight="1">
      <c r="A20" s="190"/>
      <c r="B20" s="190"/>
      <c r="C20" s="190"/>
      <c r="D20" s="188" t="s">
        <v>377</v>
      </c>
      <c r="E20" s="119" t="s">
        <v>211</v>
      </c>
      <c r="F20" s="119" t="s">
        <v>410</v>
      </c>
      <c r="G20" s="179"/>
      <c r="H20" s="179"/>
      <c r="I20" s="179"/>
      <c r="J20" s="179"/>
      <c r="K20" s="179"/>
      <c r="L20" s="179"/>
      <c r="M20" s="179"/>
      <c r="N20" s="179"/>
      <c r="O20" s="179"/>
      <c r="P20" s="179"/>
      <c r="Q20" s="179"/>
      <c r="R20" s="179"/>
      <c r="S20" s="179"/>
      <c r="T20" s="179"/>
      <c r="U20" s="179"/>
      <c r="V20" s="179"/>
      <c r="W20" s="179"/>
      <c r="X20" s="179"/>
      <c r="Y20" s="179"/>
      <c r="Z20" s="179"/>
    </row>
    <row r="21" ht="10.5" customHeight="1">
      <c r="A21" s="190"/>
      <c r="B21" s="190"/>
      <c r="C21" s="190"/>
      <c r="D21" s="188" t="s">
        <v>377</v>
      </c>
      <c r="E21" s="119" t="s">
        <v>215</v>
      </c>
      <c r="F21" s="119" t="s">
        <v>411</v>
      </c>
      <c r="G21" s="179"/>
      <c r="H21" s="179"/>
      <c r="I21" s="179"/>
      <c r="J21" s="179"/>
      <c r="K21" s="179"/>
      <c r="L21" s="179"/>
      <c r="M21" s="179"/>
      <c r="N21" s="179"/>
      <c r="O21" s="179"/>
      <c r="P21" s="179"/>
      <c r="Q21" s="179"/>
      <c r="R21" s="179"/>
      <c r="S21" s="179"/>
      <c r="T21" s="179"/>
      <c r="U21" s="179"/>
      <c r="V21" s="179"/>
      <c r="W21" s="179"/>
      <c r="X21" s="179"/>
      <c r="Y21" s="179"/>
      <c r="Z21" s="179"/>
    </row>
    <row r="22" ht="10.5" customHeight="1">
      <c r="A22" s="190"/>
      <c r="B22" s="190"/>
      <c r="C22" s="190"/>
      <c r="D22" s="188" t="s">
        <v>378</v>
      </c>
      <c r="E22" s="119" t="s">
        <v>222</v>
      </c>
      <c r="F22" s="119" t="s">
        <v>412</v>
      </c>
      <c r="G22" s="179"/>
      <c r="H22" s="179"/>
      <c r="I22" s="179"/>
      <c r="J22" s="179"/>
      <c r="K22" s="179"/>
      <c r="L22" s="179"/>
      <c r="M22" s="179"/>
      <c r="N22" s="179"/>
      <c r="O22" s="179"/>
      <c r="P22" s="179"/>
      <c r="Q22" s="179"/>
      <c r="R22" s="179"/>
      <c r="S22" s="179"/>
      <c r="T22" s="179"/>
      <c r="U22" s="179"/>
      <c r="V22" s="179"/>
      <c r="W22" s="179"/>
      <c r="X22" s="179"/>
      <c r="Y22" s="179"/>
      <c r="Z22" s="179"/>
    </row>
    <row r="23" ht="10.5" customHeight="1">
      <c r="A23" s="190"/>
      <c r="B23" s="191"/>
      <c r="C23" s="191"/>
      <c r="D23" s="188" t="s">
        <v>378</v>
      </c>
      <c r="E23" s="119" t="s">
        <v>226</v>
      </c>
      <c r="F23" s="119" t="s">
        <v>413</v>
      </c>
      <c r="G23" s="179"/>
      <c r="H23" s="179"/>
      <c r="I23" s="179"/>
      <c r="J23" s="179"/>
      <c r="K23" s="179"/>
      <c r="L23" s="179"/>
      <c r="M23" s="179"/>
      <c r="N23" s="179"/>
      <c r="O23" s="179"/>
      <c r="P23" s="179"/>
      <c r="Q23" s="179"/>
      <c r="R23" s="179"/>
      <c r="S23" s="179"/>
      <c r="T23" s="179"/>
      <c r="U23" s="179"/>
      <c r="V23" s="179"/>
      <c r="W23" s="179"/>
      <c r="X23" s="179"/>
      <c r="Y23" s="179"/>
      <c r="Z23" s="179"/>
    </row>
    <row r="24" ht="10.5" customHeight="1">
      <c r="A24" s="190"/>
      <c r="B24" s="192" t="s">
        <v>414</v>
      </c>
      <c r="C24" s="119" t="s">
        <v>415</v>
      </c>
      <c r="D24" s="188" t="s">
        <v>377</v>
      </c>
      <c r="E24" s="119" t="s">
        <v>107</v>
      </c>
      <c r="F24" s="119" t="s">
        <v>107</v>
      </c>
      <c r="G24" s="179"/>
      <c r="H24" s="179"/>
      <c r="I24" s="179"/>
      <c r="J24" s="179"/>
      <c r="K24" s="179"/>
      <c r="L24" s="179"/>
      <c r="M24" s="179"/>
      <c r="N24" s="179"/>
      <c r="O24" s="179"/>
      <c r="P24" s="179"/>
      <c r="Q24" s="179"/>
      <c r="R24" s="179"/>
      <c r="S24" s="179"/>
      <c r="T24" s="179"/>
      <c r="U24" s="179"/>
      <c r="V24" s="179"/>
      <c r="W24" s="179"/>
      <c r="X24" s="179"/>
      <c r="Y24" s="179"/>
      <c r="Z24" s="179"/>
    </row>
    <row r="25" ht="75.75" customHeight="1">
      <c r="A25" s="191"/>
      <c r="B25" s="192" t="s">
        <v>416</v>
      </c>
      <c r="C25" s="119" t="s">
        <v>417</v>
      </c>
      <c r="D25" s="188" t="s">
        <v>377</v>
      </c>
      <c r="E25" s="119" t="s">
        <v>239</v>
      </c>
      <c r="F25" s="119" t="s">
        <v>418</v>
      </c>
      <c r="G25" s="179"/>
      <c r="H25" s="179"/>
      <c r="I25" s="179"/>
      <c r="J25" s="179"/>
      <c r="K25" s="179"/>
      <c r="L25" s="179"/>
      <c r="M25" s="179"/>
      <c r="N25" s="179"/>
      <c r="O25" s="179"/>
      <c r="P25" s="179"/>
      <c r="Q25" s="179"/>
      <c r="R25" s="179"/>
      <c r="S25" s="179"/>
      <c r="T25" s="179"/>
      <c r="U25" s="179"/>
      <c r="V25" s="179"/>
      <c r="W25" s="179"/>
      <c r="X25" s="179"/>
      <c r="Y25" s="179"/>
      <c r="Z25" s="179"/>
    </row>
    <row r="26" ht="10.5" customHeight="1">
      <c r="A26" s="186" t="s">
        <v>47</v>
      </c>
      <c r="B26" s="186" t="s">
        <v>419</v>
      </c>
      <c r="C26" s="187" t="s">
        <v>420</v>
      </c>
      <c r="D26" s="188" t="s">
        <v>378</v>
      </c>
      <c r="E26" s="119" t="s">
        <v>246</v>
      </c>
      <c r="F26" s="119" t="s">
        <v>421</v>
      </c>
      <c r="G26" s="179"/>
      <c r="H26" s="179"/>
      <c r="I26" s="179"/>
      <c r="J26" s="179"/>
      <c r="K26" s="179"/>
      <c r="L26" s="179"/>
      <c r="M26" s="179"/>
      <c r="N26" s="179"/>
      <c r="O26" s="179"/>
      <c r="P26" s="179"/>
      <c r="Q26" s="179"/>
      <c r="R26" s="179"/>
      <c r="S26" s="179"/>
      <c r="T26" s="179"/>
      <c r="U26" s="179"/>
      <c r="V26" s="179"/>
      <c r="W26" s="179"/>
      <c r="X26" s="179"/>
      <c r="Y26" s="179"/>
      <c r="Z26" s="179"/>
    </row>
    <row r="27" ht="10.5" customHeight="1">
      <c r="A27" s="190"/>
      <c r="B27" s="190"/>
      <c r="C27" s="190"/>
      <c r="D27" s="188" t="s">
        <v>378</v>
      </c>
      <c r="E27" s="119" t="s">
        <v>249</v>
      </c>
      <c r="F27" s="119" t="s">
        <v>422</v>
      </c>
      <c r="G27" s="179"/>
      <c r="H27" s="179"/>
      <c r="I27" s="179"/>
      <c r="J27" s="179"/>
      <c r="K27" s="179"/>
      <c r="L27" s="179"/>
      <c r="M27" s="179"/>
      <c r="N27" s="179"/>
      <c r="O27" s="179"/>
      <c r="P27" s="179"/>
      <c r="Q27" s="179"/>
      <c r="R27" s="179"/>
      <c r="S27" s="179"/>
      <c r="T27" s="179"/>
      <c r="U27" s="179"/>
      <c r="V27" s="179"/>
      <c r="W27" s="179"/>
      <c r="X27" s="179"/>
      <c r="Y27" s="179"/>
      <c r="Z27" s="179"/>
    </row>
    <row r="28" ht="10.5" customHeight="1">
      <c r="A28" s="190"/>
      <c r="B28" s="190"/>
      <c r="C28" s="190"/>
      <c r="D28" s="188" t="s">
        <v>378</v>
      </c>
      <c r="E28" s="119" t="s">
        <v>254</v>
      </c>
      <c r="F28" s="119" t="s">
        <v>423</v>
      </c>
      <c r="G28" s="179"/>
      <c r="H28" s="179"/>
      <c r="I28" s="179"/>
      <c r="J28" s="179"/>
      <c r="K28" s="179"/>
      <c r="L28" s="179"/>
      <c r="M28" s="179"/>
      <c r="N28" s="179"/>
      <c r="O28" s="179"/>
      <c r="P28" s="179"/>
      <c r="Q28" s="179"/>
      <c r="R28" s="179"/>
      <c r="S28" s="179"/>
      <c r="T28" s="179"/>
      <c r="U28" s="179"/>
      <c r="V28" s="179"/>
      <c r="W28" s="179"/>
      <c r="X28" s="179"/>
      <c r="Y28" s="179"/>
      <c r="Z28" s="179"/>
    </row>
    <row r="29" ht="10.5" customHeight="1">
      <c r="A29" s="190"/>
      <c r="B29" s="191"/>
      <c r="C29" s="191"/>
      <c r="D29" s="188" t="s">
        <v>378</v>
      </c>
      <c r="E29" s="119" t="s">
        <v>257</v>
      </c>
      <c r="F29" s="119" t="s">
        <v>424</v>
      </c>
      <c r="G29" s="179"/>
      <c r="H29" s="179"/>
      <c r="I29" s="179"/>
      <c r="J29" s="179"/>
      <c r="K29" s="179"/>
      <c r="L29" s="179"/>
      <c r="M29" s="179"/>
      <c r="N29" s="179"/>
      <c r="O29" s="179"/>
      <c r="P29" s="179"/>
      <c r="Q29" s="179"/>
      <c r="R29" s="179"/>
      <c r="S29" s="179"/>
      <c r="T29" s="179"/>
      <c r="U29" s="179"/>
      <c r="V29" s="179"/>
      <c r="W29" s="179"/>
      <c r="X29" s="179"/>
      <c r="Y29" s="179"/>
      <c r="Z29" s="179"/>
    </row>
    <row r="30" ht="10.5" customHeight="1">
      <c r="A30" s="190"/>
      <c r="B30" s="192" t="s">
        <v>425</v>
      </c>
      <c r="C30" s="119" t="s">
        <v>426</v>
      </c>
      <c r="D30" s="188" t="s">
        <v>377</v>
      </c>
      <c r="E30" s="119" t="s">
        <v>107</v>
      </c>
      <c r="F30" s="119" t="s">
        <v>107</v>
      </c>
      <c r="G30" s="179"/>
      <c r="H30" s="179"/>
      <c r="I30" s="179"/>
      <c r="J30" s="179"/>
      <c r="K30" s="179"/>
      <c r="L30" s="179"/>
      <c r="M30" s="179"/>
      <c r="N30" s="179"/>
      <c r="O30" s="179"/>
      <c r="P30" s="179"/>
      <c r="Q30" s="179"/>
      <c r="R30" s="179"/>
      <c r="S30" s="179"/>
      <c r="T30" s="179"/>
      <c r="U30" s="179"/>
      <c r="V30" s="179"/>
      <c r="W30" s="179"/>
      <c r="X30" s="179"/>
      <c r="Y30" s="179"/>
      <c r="Z30" s="179"/>
    </row>
    <row r="31" ht="38.25" customHeight="1">
      <c r="A31" s="190"/>
      <c r="B31" s="192" t="s">
        <v>427</v>
      </c>
      <c r="C31" s="119" t="s">
        <v>428</v>
      </c>
      <c r="D31" s="188" t="s">
        <v>377</v>
      </c>
      <c r="E31" s="119" t="s">
        <v>107</v>
      </c>
      <c r="F31" s="119" t="s">
        <v>107</v>
      </c>
      <c r="G31" s="179"/>
      <c r="H31" s="179"/>
      <c r="I31" s="179"/>
      <c r="J31" s="179"/>
      <c r="K31" s="179"/>
      <c r="L31" s="179"/>
      <c r="M31" s="179"/>
      <c r="N31" s="179"/>
      <c r="O31" s="179"/>
      <c r="P31" s="179"/>
      <c r="Q31" s="179"/>
      <c r="R31" s="179"/>
      <c r="S31" s="179"/>
      <c r="T31" s="179"/>
      <c r="U31" s="179"/>
      <c r="V31" s="179"/>
      <c r="W31" s="179"/>
      <c r="X31" s="179"/>
      <c r="Y31" s="179"/>
      <c r="Z31" s="179"/>
    </row>
    <row r="32" ht="10.5" customHeight="1">
      <c r="A32" s="190"/>
      <c r="B32" s="186" t="s">
        <v>429</v>
      </c>
      <c r="C32" s="187" t="s">
        <v>430</v>
      </c>
      <c r="D32" s="188" t="s">
        <v>377</v>
      </c>
      <c r="E32" s="119" t="s">
        <v>276</v>
      </c>
      <c r="F32" s="119" t="s">
        <v>431</v>
      </c>
      <c r="G32" s="179"/>
      <c r="H32" s="179"/>
      <c r="I32" s="179"/>
      <c r="J32" s="179"/>
      <c r="K32" s="179"/>
      <c r="L32" s="179"/>
      <c r="M32" s="179"/>
      <c r="N32" s="179"/>
      <c r="O32" s="179"/>
      <c r="P32" s="179"/>
      <c r="Q32" s="179"/>
      <c r="R32" s="179"/>
      <c r="S32" s="179"/>
      <c r="T32" s="179"/>
      <c r="U32" s="179"/>
      <c r="V32" s="179"/>
      <c r="W32" s="179"/>
      <c r="X32" s="179"/>
      <c r="Y32" s="179"/>
      <c r="Z32" s="179"/>
    </row>
    <row r="33" ht="10.5" customHeight="1">
      <c r="A33" s="190"/>
      <c r="B33" s="190"/>
      <c r="C33" s="190"/>
      <c r="D33" s="188" t="s">
        <v>377</v>
      </c>
      <c r="E33" s="119" t="s">
        <v>280</v>
      </c>
      <c r="F33" s="119" t="s">
        <v>432</v>
      </c>
      <c r="G33" s="179"/>
      <c r="H33" s="179"/>
      <c r="I33" s="179"/>
      <c r="J33" s="179"/>
      <c r="K33" s="179"/>
      <c r="L33" s="179"/>
      <c r="M33" s="179"/>
      <c r="N33" s="179"/>
      <c r="O33" s="179"/>
      <c r="P33" s="179"/>
      <c r="Q33" s="179"/>
      <c r="R33" s="179"/>
      <c r="S33" s="179"/>
      <c r="T33" s="179"/>
      <c r="U33" s="179"/>
      <c r="V33" s="179"/>
      <c r="W33" s="179"/>
      <c r="X33" s="179"/>
      <c r="Y33" s="179"/>
      <c r="Z33" s="179"/>
    </row>
    <row r="34" ht="10.5" customHeight="1">
      <c r="A34" s="190"/>
      <c r="B34" s="190"/>
      <c r="C34" s="190"/>
      <c r="D34" s="188" t="s">
        <v>378</v>
      </c>
      <c r="E34" s="119" t="s">
        <v>283</v>
      </c>
      <c r="F34" s="119" t="s">
        <v>433</v>
      </c>
      <c r="G34" s="179"/>
      <c r="H34" s="179"/>
      <c r="I34" s="179"/>
      <c r="J34" s="179"/>
      <c r="K34" s="179"/>
      <c r="L34" s="179"/>
      <c r="M34" s="179"/>
      <c r="N34" s="179"/>
      <c r="O34" s="179"/>
      <c r="P34" s="179"/>
      <c r="Q34" s="179"/>
      <c r="R34" s="179"/>
      <c r="S34" s="179"/>
      <c r="T34" s="179"/>
      <c r="U34" s="179"/>
      <c r="V34" s="179"/>
      <c r="W34" s="179"/>
      <c r="X34" s="179"/>
      <c r="Y34" s="179"/>
      <c r="Z34" s="179"/>
    </row>
    <row r="35" ht="10.5" customHeight="1">
      <c r="A35" s="191"/>
      <c r="B35" s="191"/>
      <c r="C35" s="191"/>
      <c r="D35" s="188" t="s">
        <v>378</v>
      </c>
      <c r="E35" s="119" t="s">
        <v>286</v>
      </c>
      <c r="F35" s="119" t="s">
        <v>434</v>
      </c>
      <c r="G35" s="179"/>
      <c r="H35" s="179"/>
      <c r="I35" s="179"/>
      <c r="J35" s="179"/>
      <c r="K35" s="179"/>
      <c r="L35" s="179"/>
      <c r="M35" s="179"/>
      <c r="N35" s="179"/>
      <c r="O35" s="179"/>
      <c r="P35" s="179"/>
      <c r="Q35" s="179"/>
      <c r="R35" s="179"/>
      <c r="S35" s="179"/>
      <c r="T35" s="179"/>
      <c r="U35" s="179"/>
      <c r="V35" s="179"/>
      <c r="W35" s="179"/>
      <c r="X35" s="179"/>
      <c r="Y35" s="179"/>
      <c r="Z35" s="179"/>
    </row>
    <row r="36" ht="10.5" customHeight="1">
      <c r="A36" s="186" t="s">
        <v>56</v>
      </c>
      <c r="B36" s="186" t="s">
        <v>435</v>
      </c>
      <c r="C36" s="187" t="s">
        <v>436</v>
      </c>
      <c r="D36" s="188" t="s">
        <v>377</v>
      </c>
      <c r="E36" s="119" t="s">
        <v>291</v>
      </c>
      <c r="F36" s="119" t="s">
        <v>437</v>
      </c>
      <c r="G36" s="179"/>
      <c r="H36" s="179"/>
      <c r="I36" s="179"/>
      <c r="J36" s="179"/>
      <c r="K36" s="179"/>
      <c r="L36" s="179"/>
      <c r="M36" s="179"/>
      <c r="N36" s="179"/>
      <c r="O36" s="179"/>
      <c r="P36" s="179"/>
      <c r="Q36" s="179"/>
      <c r="R36" s="179"/>
      <c r="S36" s="179"/>
      <c r="T36" s="179"/>
      <c r="U36" s="179"/>
      <c r="V36" s="179"/>
      <c r="W36" s="179"/>
      <c r="X36" s="179"/>
      <c r="Y36" s="179"/>
      <c r="Z36" s="179"/>
    </row>
    <row r="37" ht="10.5" customHeight="1">
      <c r="A37" s="190"/>
      <c r="B37" s="190"/>
      <c r="C37" s="190"/>
      <c r="D37" s="188" t="s">
        <v>377</v>
      </c>
      <c r="E37" s="119" t="s">
        <v>298</v>
      </c>
      <c r="F37" s="119" t="s">
        <v>438</v>
      </c>
      <c r="G37" s="179"/>
      <c r="H37" s="179"/>
      <c r="I37" s="179"/>
      <c r="J37" s="179"/>
      <c r="K37" s="179"/>
      <c r="L37" s="179"/>
      <c r="M37" s="179"/>
      <c r="N37" s="179"/>
      <c r="O37" s="179"/>
      <c r="P37" s="179"/>
      <c r="Q37" s="179"/>
      <c r="R37" s="179"/>
      <c r="S37" s="179"/>
      <c r="T37" s="179"/>
      <c r="U37" s="179"/>
      <c r="V37" s="179"/>
      <c r="W37" s="179"/>
      <c r="X37" s="179"/>
      <c r="Y37" s="179"/>
      <c r="Z37" s="179"/>
    </row>
    <row r="38" ht="10.5" customHeight="1">
      <c r="A38" s="190"/>
      <c r="B38" s="190"/>
      <c r="C38" s="190"/>
      <c r="D38" s="188" t="s">
        <v>378</v>
      </c>
      <c r="E38" s="119" t="s">
        <v>301</v>
      </c>
      <c r="F38" s="119" t="s">
        <v>439</v>
      </c>
      <c r="G38" s="179"/>
      <c r="H38" s="179"/>
      <c r="I38" s="179"/>
      <c r="J38" s="179"/>
      <c r="K38" s="179"/>
      <c r="L38" s="179"/>
      <c r="M38" s="179"/>
      <c r="N38" s="179"/>
      <c r="O38" s="179"/>
      <c r="P38" s="179"/>
      <c r="Q38" s="179"/>
      <c r="R38" s="179"/>
      <c r="S38" s="179"/>
      <c r="T38" s="179"/>
      <c r="U38" s="179"/>
      <c r="V38" s="179"/>
      <c r="W38" s="179"/>
      <c r="X38" s="179"/>
      <c r="Y38" s="179"/>
      <c r="Z38" s="179"/>
    </row>
    <row r="39" ht="10.5" customHeight="1">
      <c r="A39" s="190"/>
      <c r="B39" s="191"/>
      <c r="C39" s="191"/>
      <c r="D39" s="188" t="s">
        <v>378</v>
      </c>
      <c r="E39" s="119" t="s">
        <v>306</v>
      </c>
      <c r="F39" s="119" t="s">
        <v>440</v>
      </c>
      <c r="G39" s="179"/>
      <c r="H39" s="179"/>
      <c r="I39" s="179"/>
      <c r="J39" s="179"/>
      <c r="K39" s="179"/>
      <c r="L39" s="179"/>
      <c r="M39" s="179"/>
      <c r="N39" s="179"/>
      <c r="O39" s="179"/>
      <c r="P39" s="179"/>
      <c r="Q39" s="179"/>
      <c r="R39" s="179"/>
      <c r="S39" s="179"/>
      <c r="T39" s="179"/>
      <c r="U39" s="179"/>
      <c r="V39" s="179"/>
      <c r="W39" s="179"/>
      <c r="X39" s="179"/>
      <c r="Y39" s="179"/>
      <c r="Z39" s="179"/>
    </row>
    <row r="40" ht="10.5" customHeight="1">
      <c r="A40" s="190"/>
      <c r="B40" s="192" t="s">
        <v>441</v>
      </c>
      <c r="C40" s="119" t="s">
        <v>442</v>
      </c>
      <c r="D40" s="188" t="s">
        <v>377</v>
      </c>
      <c r="E40" s="119" t="s">
        <v>107</v>
      </c>
      <c r="F40" s="119" t="s">
        <v>107</v>
      </c>
      <c r="G40" s="179"/>
      <c r="H40" s="179"/>
      <c r="I40" s="179"/>
      <c r="J40" s="179"/>
      <c r="K40" s="179"/>
      <c r="L40" s="179"/>
      <c r="M40" s="179"/>
      <c r="N40" s="179"/>
      <c r="O40" s="179"/>
      <c r="P40" s="179"/>
      <c r="Q40" s="179"/>
      <c r="R40" s="179"/>
      <c r="S40" s="179"/>
      <c r="T40" s="179"/>
      <c r="U40" s="179"/>
      <c r="V40" s="179"/>
      <c r="W40" s="179"/>
      <c r="X40" s="179"/>
      <c r="Y40" s="179"/>
      <c r="Z40" s="179"/>
    </row>
    <row r="41" ht="27.0" customHeight="1">
      <c r="A41" s="190"/>
      <c r="B41" s="192" t="s">
        <v>443</v>
      </c>
      <c r="C41" s="119" t="s">
        <v>444</v>
      </c>
      <c r="D41" s="188" t="s">
        <v>378</v>
      </c>
      <c r="E41" s="119" t="s">
        <v>325</v>
      </c>
      <c r="F41" s="119" t="s">
        <v>445</v>
      </c>
      <c r="G41" s="179"/>
      <c r="H41" s="179"/>
      <c r="I41" s="179"/>
      <c r="J41" s="179"/>
      <c r="K41" s="179"/>
      <c r="L41" s="179"/>
      <c r="M41" s="179"/>
      <c r="N41" s="179"/>
      <c r="O41" s="179"/>
      <c r="P41" s="179"/>
      <c r="Q41" s="179"/>
      <c r="R41" s="179"/>
      <c r="S41" s="179"/>
      <c r="T41" s="179"/>
      <c r="U41" s="179"/>
      <c r="V41" s="179"/>
      <c r="W41" s="179"/>
      <c r="X41" s="179"/>
      <c r="Y41" s="179"/>
      <c r="Z41" s="179"/>
    </row>
    <row r="42" ht="38.25" customHeight="1">
      <c r="A42" s="190"/>
      <c r="B42" s="192" t="s">
        <v>446</v>
      </c>
      <c r="C42" s="119" t="s">
        <v>447</v>
      </c>
      <c r="D42" s="188" t="s">
        <v>377</v>
      </c>
      <c r="E42" s="119" t="s">
        <v>107</v>
      </c>
      <c r="F42" s="119" t="s">
        <v>107</v>
      </c>
      <c r="G42" s="179"/>
      <c r="H42" s="179"/>
      <c r="I42" s="179"/>
      <c r="J42" s="179"/>
      <c r="K42" s="179"/>
      <c r="L42" s="179"/>
      <c r="M42" s="179"/>
      <c r="N42" s="179"/>
      <c r="O42" s="179"/>
      <c r="P42" s="179"/>
      <c r="Q42" s="179"/>
      <c r="R42" s="179"/>
      <c r="S42" s="179"/>
      <c r="T42" s="179"/>
      <c r="U42" s="179"/>
      <c r="V42" s="179"/>
      <c r="W42" s="179"/>
      <c r="X42" s="179"/>
      <c r="Y42" s="179"/>
      <c r="Z42" s="179"/>
    </row>
    <row r="43" ht="10.5" customHeight="1">
      <c r="A43" s="190"/>
      <c r="B43" s="186" t="s">
        <v>448</v>
      </c>
      <c r="C43" s="187" t="s">
        <v>449</v>
      </c>
      <c r="D43" s="188" t="s">
        <v>378</v>
      </c>
      <c r="E43" s="119" t="s">
        <v>334</v>
      </c>
      <c r="F43" s="119" t="s">
        <v>450</v>
      </c>
      <c r="G43" s="179"/>
      <c r="H43" s="179"/>
      <c r="I43" s="179"/>
      <c r="J43" s="179"/>
      <c r="K43" s="179"/>
      <c r="L43" s="179"/>
      <c r="M43" s="179"/>
      <c r="N43" s="179"/>
      <c r="O43" s="179"/>
      <c r="P43" s="179"/>
      <c r="Q43" s="179"/>
      <c r="R43" s="179"/>
      <c r="S43" s="179"/>
      <c r="T43" s="179"/>
      <c r="U43" s="179"/>
      <c r="V43" s="179"/>
      <c r="W43" s="179"/>
      <c r="X43" s="179"/>
      <c r="Y43" s="179"/>
      <c r="Z43" s="179"/>
    </row>
    <row r="44" ht="10.5" customHeight="1">
      <c r="A44" s="191"/>
      <c r="B44" s="191"/>
      <c r="C44" s="191"/>
      <c r="D44" s="122" t="s">
        <v>378</v>
      </c>
      <c r="E44" s="119" t="s">
        <v>339</v>
      </c>
      <c r="F44" s="119" t="s">
        <v>451</v>
      </c>
      <c r="G44" s="179"/>
      <c r="H44" s="179"/>
      <c r="I44" s="179"/>
      <c r="J44" s="179"/>
      <c r="K44" s="179"/>
      <c r="L44" s="179"/>
      <c r="M44" s="179"/>
      <c r="N44" s="179"/>
      <c r="O44" s="179"/>
      <c r="P44" s="179"/>
      <c r="Q44" s="179"/>
      <c r="R44" s="179"/>
      <c r="S44" s="179"/>
      <c r="T44" s="179"/>
      <c r="U44" s="179"/>
      <c r="V44" s="179"/>
      <c r="W44" s="179"/>
      <c r="X44" s="179"/>
      <c r="Y44" s="179"/>
      <c r="Z44" s="179"/>
    </row>
    <row r="45" ht="10.5" customHeight="1">
      <c r="A45" s="186" t="s">
        <v>67</v>
      </c>
      <c r="B45" s="186" t="s">
        <v>452</v>
      </c>
      <c r="C45" s="187" t="s">
        <v>453</v>
      </c>
      <c r="D45" s="188" t="s">
        <v>377</v>
      </c>
      <c r="E45" s="119" t="s">
        <v>346</v>
      </c>
      <c r="F45" s="119" t="s">
        <v>454</v>
      </c>
      <c r="G45" s="179"/>
      <c r="H45" s="179"/>
      <c r="I45" s="179"/>
      <c r="J45" s="179"/>
      <c r="K45" s="179"/>
      <c r="L45" s="179"/>
      <c r="M45" s="179"/>
      <c r="N45" s="179"/>
      <c r="O45" s="179"/>
      <c r="P45" s="179"/>
      <c r="Q45" s="179"/>
      <c r="R45" s="179"/>
      <c r="S45" s="179"/>
      <c r="T45" s="179"/>
      <c r="U45" s="179"/>
      <c r="V45" s="179"/>
      <c r="W45" s="179"/>
      <c r="X45" s="179"/>
      <c r="Y45" s="179"/>
      <c r="Z45" s="179"/>
    </row>
    <row r="46" ht="10.5" customHeight="1">
      <c r="A46" s="190"/>
      <c r="B46" s="190"/>
      <c r="C46" s="190"/>
      <c r="D46" s="193" t="s">
        <v>377</v>
      </c>
      <c r="E46" s="187" t="s">
        <v>349</v>
      </c>
      <c r="F46" s="119" t="s">
        <v>455</v>
      </c>
      <c r="G46" s="179"/>
      <c r="H46" s="179"/>
      <c r="I46" s="179"/>
      <c r="J46" s="179"/>
      <c r="K46" s="179"/>
      <c r="L46" s="179"/>
      <c r="M46" s="179"/>
      <c r="N46" s="179"/>
      <c r="O46" s="179"/>
      <c r="P46" s="179"/>
      <c r="Q46" s="179"/>
      <c r="R46" s="179"/>
      <c r="S46" s="179"/>
      <c r="T46" s="179"/>
      <c r="U46" s="179"/>
      <c r="V46" s="179"/>
      <c r="W46" s="179"/>
      <c r="X46" s="179"/>
      <c r="Y46" s="179"/>
      <c r="Z46" s="179"/>
    </row>
    <row r="47" ht="10.5" customHeight="1">
      <c r="A47" s="190"/>
      <c r="B47" s="191"/>
      <c r="C47" s="191"/>
      <c r="D47" s="191"/>
      <c r="E47" s="191"/>
      <c r="F47" s="119" t="s">
        <v>456</v>
      </c>
      <c r="G47" s="179"/>
      <c r="H47" s="179"/>
      <c r="I47" s="179"/>
      <c r="J47" s="179"/>
      <c r="K47" s="179"/>
      <c r="L47" s="179"/>
      <c r="M47" s="179"/>
      <c r="N47" s="179"/>
      <c r="O47" s="179"/>
      <c r="P47" s="179"/>
      <c r="Q47" s="179"/>
      <c r="R47" s="179"/>
      <c r="S47" s="179"/>
      <c r="T47" s="179"/>
      <c r="U47" s="179"/>
      <c r="V47" s="179"/>
      <c r="W47" s="179"/>
      <c r="X47" s="179"/>
      <c r="Y47" s="179"/>
      <c r="Z47" s="179"/>
    </row>
    <row r="48" ht="105.0" customHeight="1">
      <c r="A48" s="191"/>
      <c r="B48" s="192" t="s">
        <v>457</v>
      </c>
      <c r="C48" s="119" t="s">
        <v>458</v>
      </c>
      <c r="D48" s="188" t="s">
        <v>377</v>
      </c>
      <c r="E48" s="119" t="s">
        <v>355</v>
      </c>
      <c r="F48" s="119" t="s">
        <v>459</v>
      </c>
      <c r="G48" s="179"/>
      <c r="H48" s="179"/>
      <c r="I48" s="179"/>
      <c r="J48" s="179"/>
      <c r="K48" s="179"/>
      <c r="L48" s="179"/>
      <c r="M48" s="179"/>
      <c r="N48" s="179"/>
      <c r="O48" s="179"/>
      <c r="P48" s="179"/>
      <c r="Q48" s="179"/>
      <c r="R48" s="179"/>
      <c r="S48" s="179"/>
      <c r="T48" s="179"/>
      <c r="U48" s="179"/>
      <c r="V48" s="179"/>
      <c r="W48" s="179"/>
      <c r="X48" s="179"/>
      <c r="Y48" s="179"/>
      <c r="Z48" s="179"/>
    </row>
    <row r="49" ht="10.5" customHeight="1">
      <c r="A49" s="186" t="s">
        <v>359</v>
      </c>
      <c r="B49" s="192" t="s">
        <v>460</v>
      </c>
      <c r="C49" s="119" t="s">
        <v>461</v>
      </c>
      <c r="D49" s="188" t="s">
        <v>377</v>
      </c>
      <c r="E49" s="119" t="s">
        <v>107</v>
      </c>
      <c r="F49" s="119" t="s">
        <v>107</v>
      </c>
      <c r="G49" s="179"/>
      <c r="H49" s="179"/>
      <c r="I49" s="179"/>
      <c r="J49" s="179"/>
      <c r="K49" s="179"/>
      <c r="L49" s="179"/>
      <c r="M49" s="179"/>
      <c r="N49" s="179"/>
      <c r="O49" s="179"/>
      <c r="P49" s="179"/>
      <c r="Q49" s="179"/>
      <c r="R49" s="179"/>
      <c r="S49" s="179"/>
      <c r="T49" s="179"/>
      <c r="U49" s="179"/>
      <c r="V49" s="179"/>
      <c r="W49" s="179"/>
      <c r="X49" s="179"/>
      <c r="Y49" s="179"/>
      <c r="Z49" s="179"/>
    </row>
    <row r="50" ht="10.5" customHeight="1">
      <c r="A50" s="190"/>
      <c r="B50" s="186" t="s">
        <v>462</v>
      </c>
      <c r="C50" s="187" t="s">
        <v>463</v>
      </c>
      <c r="D50" s="188" t="s">
        <v>377</v>
      </c>
      <c r="E50" s="119" t="s">
        <v>367</v>
      </c>
      <c r="F50" s="119" t="s">
        <v>464</v>
      </c>
      <c r="G50" s="179"/>
      <c r="H50" s="179"/>
      <c r="I50" s="179"/>
      <c r="J50" s="179"/>
      <c r="K50" s="179"/>
      <c r="L50" s="179"/>
      <c r="M50" s="179"/>
      <c r="N50" s="179"/>
      <c r="O50" s="179"/>
      <c r="P50" s="179"/>
      <c r="Q50" s="179"/>
      <c r="R50" s="179"/>
      <c r="S50" s="179"/>
      <c r="T50" s="179"/>
      <c r="U50" s="179"/>
      <c r="V50" s="179"/>
      <c r="W50" s="179"/>
      <c r="X50" s="179"/>
      <c r="Y50" s="179"/>
      <c r="Z50" s="179"/>
    </row>
    <row r="51" ht="10.5" customHeight="1">
      <c r="A51" s="190"/>
      <c r="B51" s="190"/>
      <c r="C51" s="190"/>
      <c r="D51" s="188" t="s">
        <v>377</v>
      </c>
      <c r="E51" s="119" t="s">
        <v>370</v>
      </c>
      <c r="F51" s="119" t="s">
        <v>465</v>
      </c>
      <c r="G51" s="179"/>
      <c r="H51" s="179"/>
      <c r="I51" s="179"/>
      <c r="J51" s="179"/>
      <c r="K51" s="179"/>
      <c r="L51" s="179"/>
      <c r="M51" s="179"/>
      <c r="N51" s="179"/>
      <c r="O51" s="179"/>
      <c r="P51" s="179"/>
      <c r="Q51" s="179"/>
      <c r="R51" s="179"/>
      <c r="S51" s="179"/>
      <c r="T51" s="179"/>
      <c r="U51" s="179"/>
      <c r="V51" s="179"/>
      <c r="W51" s="179"/>
      <c r="X51" s="179"/>
      <c r="Y51" s="179"/>
      <c r="Z51" s="179"/>
    </row>
    <row r="52" ht="10.5" customHeight="1">
      <c r="A52" s="191"/>
      <c r="B52" s="191"/>
      <c r="C52" s="191"/>
      <c r="D52" s="188" t="s">
        <v>377</v>
      </c>
      <c r="E52" s="119" t="s">
        <v>373</v>
      </c>
      <c r="F52" s="119" t="s">
        <v>466</v>
      </c>
      <c r="G52" s="179"/>
      <c r="H52" s="179"/>
      <c r="I52" s="179"/>
      <c r="J52" s="179"/>
      <c r="K52" s="179"/>
      <c r="L52" s="179"/>
      <c r="M52" s="179"/>
      <c r="N52" s="179"/>
      <c r="O52" s="179"/>
      <c r="P52" s="179"/>
      <c r="Q52" s="179"/>
      <c r="R52" s="179"/>
      <c r="S52" s="179"/>
      <c r="T52" s="179"/>
      <c r="U52" s="179"/>
      <c r="V52" s="179"/>
      <c r="W52" s="179"/>
      <c r="X52" s="179"/>
      <c r="Y52" s="179"/>
      <c r="Z52" s="179"/>
    </row>
    <row r="53" ht="10.5" customHeight="1">
      <c r="A53" s="179"/>
      <c r="B53" s="179"/>
      <c r="C53" s="179"/>
      <c r="D53" s="179"/>
      <c r="E53" s="179"/>
      <c r="F53" s="194"/>
      <c r="G53" s="179"/>
      <c r="H53" s="179"/>
      <c r="I53" s="179"/>
      <c r="J53" s="179"/>
      <c r="K53" s="179"/>
      <c r="L53" s="179"/>
      <c r="M53" s="179"/>
      <c r="N53" s="179"/>
      <c r="O53" s="179"/>
      <c r="P53" s="179"/>
      <c r="Q53" s="179"/>
      <c r="R53" s="179"/>
      <c r="S53" s="179"/>
      <c r="T53" s="179"/>
      <c r="U53" s="179"/>
      <c r="V53" s="179"/>
      <c r="W53" s="179"/>
      <c r="X53" s="179"/>
      <c r="Y53" s="179"/>
      <c r="Z53" s="179"/>
    </row>
    <row r="54" ht="10.5" customHeight="1">
      <c r="A54" s="179"/>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row>
    <row r="55" ht="10.5" customHeight="1">
      <c r="A55" s="179"/>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row>
    <row r="56" ht="10.5" customHeight="1">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row>
    <row r="57" ht="10.5" customHeight="1">
      <c r="A57" s="179"/>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row>
    <row r="58" ht="10.5" customHeight="1">
      <c r="A58" s="179"/>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row>
    <row r="59" ht="10.5" customHeight="1">
      <c r="A59" s="179"/>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row>
    <row r="60" ht="10.5" customHeight="1">
      <c r="A60" s="179"/>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row>
    <row r="61" ht="10.5" customHeight="1">
      <c r="A61" s="179"/>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row>
    <row r="62" ht="10.5" customHeight="1">
      <c r="A62" s="179"/>
      <c r="B62" s="179"/>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row>
    <row r="63" ht="10.5" customHeight="1">
      <c r="A63" s="179"/>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row>
    <row r="64" ht="10.5" customHeight="1">
      <c r="A64" s="179"/>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row>
    <row r="65" ht="10.5" customHeight="1">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row>
    <row r="66" ht="10.5" customHeight="1">
      <c r="A66" s="179"/>
      <c r="B66" s="179"/>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row>
    <row r="67" ht="10.5" customHeight="1">
      <c r="A67" s="179"/>
      <c r="B67" s="179"/>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row>
    <row r="68" ht="10.5" customHeight="1">
      <c r="A68" s="179"/>
      <c r="B68" s="179"/>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row>
    <row r="69" ht="10.5" customHeight="1">
      <c r="A69" s="179"/>
      <c r="B69" s="179"/>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row>
    <row r="70" ht="10.5" customHeight="1">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row>
    <row r="71" ht="10.5" customHeight="1">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row>
    <row r="72" ht="10.5" customHeight="1">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row>
    <row r="73" ht="10.5" customHeight="1">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row>
    <row r="74" ht="10.5" customHeight="1">
      <c r="A74" s="179"/>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row>
    <row r="75" ht="10.5" customHeight="1">
      <c r="A75" s="179"/>
      <c r="B75" s="179"/>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row>
    <row r="76" ht="10.5" customHeight="1">
      <c r="A76" s="179"/>
      <c r="B76" s="179"/>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row>
    <row r="77" ht="10.5" customHeight="1">
      <c r="A77" s="179"/>
      <c r="B77" s="179"/>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row>
    <row r="78" ht="10.5" customHeight="1">
      <c r="A78" s="179"/>
      <c r="B78" s="179"/>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row>
    <row r="79" ht="10.5" customHeight="1">
      <c r="A79" s="179"/>
      <c r="B79" s="179"/>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row>
    <row r="80" ht="10.5" customHeight="1">
      <c r="A80" s="179"/>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row>
    <row r="81" ht="10.5" customHeight="1">
      <c r="A81" s="179"/>
      <c r="B81" s="179"/>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row>
    <row r="82" ht="10.5" customHeight="1">
      <c r="A82" s="179"/>
      <c r="B82" s="179"/>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row>
    <row r="83" ht="10.5" customHeight="1">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row>
    <row r="84" ht="10.5" customHeight="1">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row>
    <row r="85" ht="10.5" customHeight="1">
      <c r="A85" s="179"/>
      <c r="B85" s="179"/>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row>
    <row r="86" ht="10.5" customHeight="1">
      <c r="A86" s="179"/>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row>
    <row r="87" ht="10.5" customHeight="1">
      <c r="A87" s="179"/>
      <c r="B87" s="179"/>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row>
    <row r="88" ht="10.5" customHeight="1">
      <c r="A88" s="179"/>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row>
    <row r="89" ht="10.5" customHeight="1">
      <c r="A89" s="179"/>
      <c r="B89" s="179"/>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row>
    <row r="90" ht="10.5" customHeight="1">
      <c r="A90" s="179"/>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row>
    <row r="91" ht="10.5" customHeight="1">
      <c r="A91" s="179"/>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row>
    <row r="92" ht="10.5" customHeight="1">
      <c r="A92" s="179"/>
      <c r="B92" s="179"/>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row>
    <row r="93" ht="10.5" customHeight="1">
      <c r="A93" s="179"/>
      <c r="B93" s="179"/>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row>
    <row r="94" ht="10.5" customHeight="1">
      <c r="A94" s="179"/>
      <c r="B94" s="179"/>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row>
    <row r="95" ht="10.5" customHeight="1">
      <c r="A95" s="179"/>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row>
    <row r="96" ht="10.5" customHeight="1">
      <c r="A96" s="179"/>
      <c r="B96" s="179"/>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row>
    <row r="97" ht="10.5" customHeight="1">
      <c r="A97" s="179"/>
      <c r="B97" s="179"/>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row>
    <row r="98" ht="10.5" customHeight="1">
      <c r="A98" s="179"/>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row>
    <row r="99" ht="10.5" customHeight="1">
      <c r="A99" s="179"/>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row>
    <row r="100" ht="10.5" customHeight="1">
      <c r="A100" s="179"/>
      <c r="B100" s="179"/>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row>
    <row r="101" ht="10.5" customHeight="1">
      <c r="A101" s="179"/>
      <c r="B101" s="179"/>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row>
    <row r="102" ht="10.5" customHeight="1">
      <c r="A102" s="179"/>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row>
    <row r="103" ht="10.5" customHeight="1">
      <c r="A103" s="179"/>
      <c r="B103" s="179"/>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row>
    <row r="104" ht="10.5" customHeight="1">
      <c r="A104" s="179"/>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row>
    <row r="105" ht="10.5" customHeight="1">
      <c r="A105" s="179"/>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row>
    <row r="106" ht="10.5" customHeight="1">
      <c r="A106" s="179"/>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row>
    <row r="107" ht="10.5" customHeight="1">
      <c r="A107" s="179"/>
      <c r="B107" s="179"/>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row>
    <row r="108" ht="10.5" customHeight="1">
      <c r="A108" s="179"/>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row>
    <row r="109" ht="10.5" customHeight="1">
      <c r="A109" s="179"/>
      <c r="B109" s="179"/>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row>
    <row r="110" ht="10.5" customHeight="1">
      <c r="A110" s="179"/>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row>
    <row r="111" ht="10.5" customHeight="1">
      <c r="A111" s="179"/>
      <c r="B111" s="179"/>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row>
    <row r="112" ht="10.5" customHeight="1">
      <c r="A112" s="179"/>
      <c r="B112" s="179"/>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row>
    <row r="113" ht="10.5" customHeight="1">
      <c r="A113" s="179"/>
      <c r="B113" s="179"/>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row>
    <row r="114" ht="10.5" customHeight="1">
      <c r="A114" s="179"/>
      <c r="B114" s="179"/>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row>
    <row r="115" ht="10.5" customHeight="1">
      <c r="A115" s="179"/>
      <c r="B115" s="179"/>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row>
    <row r="116" ht="10.5" customHeight="1">
      <c r="A116" s="179"/>
      <c r="B116" s="179"/>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row>
    <row r="117" ht="10.5" customHeight="1">
      <c r="A117" s="179"/>
      <c r="B117" s="179"/>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row>
    <row r="118" ht="10.5" customHeight="1">
      <c r="A118" s="179"/>
      <c r="B118" s="179"/>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row>
    <row r="119" ht="10.5" customHeight="1">
      <c r="A119" s="179"/>
      <c r="B119" s="179"/>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row>
    <row r="120" ht="10.5" customHeight="1">
      <c r="A120" s="179"/>
      <c r="B120" s="179"/>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row>
    <row r="121" ht="10.5" customHeight="1">
      <c r="A121" s="179"/>
      <c r="B121" s="179"/>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row>
    <row r="122" ht="10.5" customHeight="1">
      <c r="A122" s="179"/>
      <c r="B122" s="179"/>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row>
    <row r="123" ht="10.5" customHeight="1">
      <c r="A123" s="179"/>
      <c r="B123" s="179"/>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row>
    <row r="124" ht="10.5" customHeight="1">
      <c r="A124" s="179"/>
      <c r="B124" s="179"/>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row>
    <row r="125" ht="10.5" customHeight="1">
      <c r="A125" s="179"/>
      <c r="B125" s="179"/>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row>
    <row r="126" ht="10.5" customHeight="1">
      <c r="A126" s="179"/>
      <c r="B126" s="179"/>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row>
    <row r="127" ht="10.5" customHeight="1">
      <c r="A127" s="179"/>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row>
    <row r="128" ht="10.5" customHeight="1">
      <c r="A128" s="179"/>
      <c r="B128" s="179"/>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row>
    <row r="129" ht="10.5" customHeight="1">
      <c r="A129" s="179"/>
      <c r="B129" s="179"/>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row>
    <row r="130" ht="10.5" customHeight="1">
      <c r="A130" s="179"/>
      <c r="B130" s="179"/>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row>
    <row r="131" ht="10.5" customHeight="1">
      <c r="A131" s="179"/>
      <c r="B131" s="179"/>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row>
    <row r="132" ht="10.5" customHeight="1">
      <c r="A132" s="179"/>
      <c r="B132" s="179"/>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row>
    <row r="133" ht="10.5" customHeight="1">
      <c r="A133" s="179"/>
      <c r="B133" s="179"/>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row>
    <row r="134" ht="10.5" customHeight="1">
      <c r="A134" s="179"/>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row>
    <row r="135" ht="10.5" customHeight="1">
      <c r="A135" s="179"/>
      <c r="B135" s="179"/>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row>
    <row r="136" ht="10.5" customHeight="1">
      <c r="A136" s="179"/>
      <c r="B136" s="179"/>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row>
    <row r="137" ht="10.5" customHeight="1">
      <c r="A137" s="179"/>
      <c r="B137" s="179"/>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row>
    <row r="138" ht="10.5" customHeight="1">
      <c r="A138" s="179"/>
      <c r="B138" s="179"/>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row>
    <row r="139" ht="10.5" customHeight="1">
      <c r="A139" s="179"/>
      <c r="B139" s="179"/>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row>
    <row r="140" ht="10.5" customHeight="1">
      <c r="A140" s="179"/>
      <c r="B140" s="179"/>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row>
    <row r="141" ht="10.5" customHeight="1">
      <c r="A141" s="179"/>
      <c r="B141" s="179"/>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row>
    <row r="142" ht="10.5" customHeight="1">
      <c r="A142" s="179"/>
      <c r="B142" s="179"/>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row>
    <row r="143" ht="10.5" customHeight="1">
      <c r="A143" s="179"/>
      <c r="B143" s="179"/>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row>
    <row r="144" ht="10.5" customHeight="1">
      <c r="A144" s="179"/>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row>
    <row r="145" ht="10.5" customHeight="1">
      <c r="A145" s="179"/>
      <c r="B145" s="179"/>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row>
    <row r="146" ht="10.5" customHeight="1">
      <c r="A146" s="179"/>
      <c r="B146" s="179"/>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row>
    <row r="147" ht="10.5" customHeight="1">
      <c r="A147" s="179"/>
      <c r="B147" s="179"/>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row>
    <row r="148" ht="10.5" customHeight="1">
      <c r="A148" s="179"/>
      <c r="B148" s="179"/>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row>
    <row r="149" ht="10.5" customHeight="1">
      <c r="A149" s="179"/>
      <c r="B149" s="179"/>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row>
    <row r="150" ht="10.5" customHeight="1">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row>
    <row r="151" ht="10.5" customHeight="1">
      <c r="A151" s="179"/>
      <c r="B151" s="179"/>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row>
    <row r="152" ht="10.5" customHeight="1">
      <c r="A152" s="179"/>
      <c r="B152" s="179"/>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row>
    <row r="153" ht="10.5" customHeight="1">
      <c r="A153" s="179"/>
      <c r="B153" s="179"/>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row>
    <row r="154" ht="10.5" customHeight="1">
      <c r="A154" s="179"/>
      <c r="B154" s="179"/>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row>
    <row r="155" ht="10.5" customHeight="1">
      <c r="A155" s="179"/>
      <c r="B155" s="179"/>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row>
    <row r="156" ht="10.5" customHeight="1">
      <c r="A156" s="179"/>
      <c r="B156" s="179"/>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row>
    <row r="157" ht="10.5" customHeight="1">
      <c r="A157" s="179"/>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row>
    <row r="158" ht="10.5" customHeight="1">
      <c r="A158" s="179"/>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row>
    <row r="159" ht="10.5" customHeight="1">
      <c r="A159" s="179"/>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row>
    <row r="160" ht="10.5" customHeight="1">
      <c r="A160" s="179"/>
      <c r="B160" s="179"/>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row>
    <row r="161" ht="10.5" customHeight="1">
      <c r="A161" s="179"/>
      <c r="B161" s="179"/>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row>
    <row r="162" ht="10.5" customHeight="1">
      <c r="A162" s="179"/>
      <c r="B162" s="179"/>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row>
    <row r="163" ht="10.5" customHeight="1">
      <c r="A163" s="179"/>
      <c r="B163" s="179"/>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row>
    <row r="164" ht="10.5" customHeight="1">
      <c r="A164" s="179"/>
      <c r="B164" s="179"/>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row>
    <row r="165" ht="10.5" customHeight="1">
      <c r="A165" s="179"/>
      <c r="B165" s="179"/>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row>
    <row r="166" ht="10.5" customHeight="1">
      <c r="A166" s="179"/>
      <c r="B166" s="179"/>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row>
    <row r="167" ht="10.5" customHeight="1">
      <c r="A167" s="179"/>
      <c r="B167" s="179"/>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row>
    <row r="168" ht="10.5" customHeight="1">
      <c r="A168" s="179"/>
      <c r="B168" s="179"/>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row>
    <row r="169" ht="10.5" customHeight="1">
      <c r="A169" s="179"/>
      <c r="B169" s="179"/>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row>
    <row r="170" ht="10.5" customHeight="1">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row>
    <row r="171" ht="10.5" customHeight="1">
      <c r="A171" s="179"/>
      <c r="B171" s="179"/>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row>
    <row r="172" ht="10.5" customHeight="1">
      <c r="A172" s="179"/>
      <c r="B172" s="179"/>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row>
    <row r="173" ht="10.5" customHeight="1">
      <c r="A173" s="179"/>
      <c r="B173" s="179"/>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row>
    <row r="174" ht="10.5" customHeight="1">
      <c r="A174" s="179"/>
      <c r="B174" s="179"/>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row>
    <row r="175" ht="10.5" customHeight="1">
      <c r="A175" s="179"/>
      <c r="B175" s="179"/>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row>
    <row r="176" ht="10.5" customHeight="1">
      <c r="A176" s="179"/>
      <c r="B176" s="179"/>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row>
    <row r="177" ht="10.5" customHeight="1">
      <c r="A177" s="179"/>
      <c r="B177" s="179"/>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row>
    <row r="178" ht="10.5" customHeight="1">
      <c r="A178" s="179"/>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row>
    <row r="179" ht="10.5" customHeight="1">
      <c r="A179" s="179"/>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row>
    <row r="180" ht="10.5" customHeight="1">
      <c r="A180" s="179"/>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row>
    <row r="181" ht="10.5" customHeight="1">
      <c r="A181" s="179"/>
      <c r="B181" s="179"/>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row>
    <row r="182" ht="10.5" customHeight="1">
      <c r="A182" s="179"/>
      <c r="B182" s="179"/>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row>
    <row r="183" ht="10.5" customHeight="1">
      <c r="A183" s="179"/>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row>
    <row r="184" ht="10.5" customHeight="1">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row>
    <row r="185" ht="10.5" customHeight="1">
      <c r="A185" s="179"/>
      <c r="B185" s="179"/>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row>
    <row r="186" ht="10.5" customHeight="1">
      <c r="A186" s="179"/>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row>
    <row r="187" ht="10.5" customHeight="1">
      <c r="A187" s="179"/>
      <c r="B187" s="179"/>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row>
    <row r="188" ht="10.5" customHeight="1">
      <c r="A188" s="179"/>
      <c r="B188" s="179"/>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row>
    <row r="189" ht="10.5" customHeight="1">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row>
    <row r="190" ht="10.5" customHeight="1">
      <c r="A190" s="179"/>
      <c r="B190" s="179"/>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row>
    <row r="191" ht="10.5" customHeight="1">
      <c r="A191" s="179"/>
      <c r="B191" s="179"/>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row>
    <row r="192" ht="10.5" customHeight="1">
      <c r="A192" s="179"/>
      <c r="B192" s="179"/>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row>
    <row r="193" ht="10.5" customHeight="1">
      <c r="A193" s="179"/>
      <c r="B193" s="179"/>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row>
    <row r="194" ht="10.5" customHeight="1">
      <c r="A194" s="179"/>
      <c r="B194" s="179"/>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row>
    <row r="195" ht="10.5" customHeight="1">
      <c r="A195" s="179"/>
      <c r="B195" s="179"/>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row>
    <row r="196" ht="10.5" customHeight="1">
      <c r="A196" s="179"/>
      <c r="B196" s="179"/>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row>
    <row r="197" ht="10.5" customHeight="1">
      <c r="A197" s="179"/>
      <c r="B197" s="179"/>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row>
    <row r="198" ht="10.5" customHeight="1">
      <c r="A198" s="179"/>
      <c r="B198" s="179"/>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row>
    <row r="199" ht="10.5" customHeight="1">
      <c r="A199" s="179"/>
      <c r="B199" s="179"/>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row>
    <row r="200" ht="10.5" customHeight="1">
      <c r="A200" s="179"/>
      <c r="B200" s="179"/>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row>
    <row r="201" ht="10.5" customHeight="1">
      <c r="A201" s="179"/>
      <c r="B201" s="179"/>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row>
    <row r="202" ht="10.5" customHeight="1">
      <c r="A202" s="179"/>
      <c r="B202" s="179"/>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row>
    <row r="203" ht="10.5" customHeight="1">
      <c r="A203" s="179"/>
      <c r="B203" s="179"/>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row>
    <row r="204" ht="10.5" customHeight="1">
      <c r="A204" s="179"/>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row>
    <row r="205" ht="10.5" customHeight="1">
      <c r="A205" s="179"/>
      <c r="B205" s="179"/>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row>
    <row r="206" ht="10.5" customHeight="1">
      <c r="A206" s="179"/>
      <c r="B206" s="179"/>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row>
    <row r="207" ht="10.5" customHeight="1">
      <c r="A207" s="179"/>
      <c r="B207" s="179"/>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row>
    <row r="208" ht="10.5" customHeight="1">
      <c r="A208" s="179"/>
      <c r="B208" s="179"/>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row>
    <row r="209" ht="10.5" customHeight="1">
      <c r="A209" s="179"/>
      <c r="B209" s="179"/>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row>
    <row r="210" ht="10.5" customHeight="1">
      <c r="A210" s="179"/>
      <c r="B210" s="179"/>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row>
    <row r="211" ht="10.5" customHeight="1">
      <c r="A211" s="179"/>
      <c r="B211" s="179"/>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row>
    <row r="212" ht="10.5" customHeight="1">
      <c r="A212" s="179"/>
      <c r="B212" s="179"/>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row>
    <row r="213" ht="10.5" customHeight="1">
      <c r="A213" s="179"/>
      <c r="B213" s="179"/>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row>
    <row r="214" ht="10.5" customHeight="1">
      <c r="A214" s="179"/>
      <c r="B214" s="179"/>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row>
    <row r="215" ht="10.5" customHeight="1">
      <c r="A215" s="179"/>
      <c r="B215" s="179"/>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row>
    <row r="216" ht="10.5" customHeight="1">
      <c r="A216" s="179"/>
      <c r="B216" s="179"/>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row>
    <row r="217" ht="10.5" customHeight="1">
      <c r="A217" s="179"/>
      <c r="B217" s="179"/>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row>
    <row r="218" ht="10.5" customHeight="1">
      <c r="A218" s="179"/>
      <c r="B218" s="179"/>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row>
    <row r="219" ht="10.5" customHeight="1">
      <c r="A219" s="179"/>
      <c r="B219" s="179"/>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row>
    <row r="220" ht="10.5" customHeight="1">
      <c r="A220" s="179"/>
      <c r="B220" s="179"/>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row>
    <row r="221" ht="10.5" customHeight="1">
      <c r="A221" s="179"/>
      <c r="B221" s="179"/>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row>
    <row r="222" ht="10.5" customHeight="1">
      <c r="A222" s="179"/>
      <c r="B222" s="179"/>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row>
    <row r="223" ht="10.5" customHeight="1">
      <c r="A223" s="179"/>
      <c r="B223" s="179"/>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row>
    <row r="224" ht="10.5" customHeight="1">
      <c r="A224" s="179"/>
      <c r="B224" s="179"/>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row>
    <row r="225" ht="10.5" customHeight="1">
      <c r="A225" s="179"/>
      <c r="B225" s="179"/>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row>
    <row r="226" ht="10.5" customHeight="1">
      <c r="A226" s="179"/>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row>
    <row r="227" ht="10.5" customHeight="1">
      <c r="A227" s="179"/>
      <c r="B227" s="179"/>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row>
    <row r="228" ht="10.5" customHeight="1">
      <c r="A228" s="179"/>
      <c r="B228" s="179"/>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row>
    <row r="229" ht="10.5" customHeight="1">
      <c r="A229" s="179"/>
      <c r="B229" s="179"/>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row>
    <row r="230" ht="10.5" customHeight="1">
      <c r="A230" s="179"/>
      <c r="B230" s="179"/>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row>
    <row r="231" ht="10.5" customHeight="1">
      <c r="A231" s="179"/>
      <c r="B231" s="179"/>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row>
    <row r="232" ht="10.5" customHeight="1">
      <c r="A232" s="179"/>
      <c r="B232" s="179"/>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row>
    <row r="233" ht="10.5" customHeight="1">
      <c r="A233" s="179"/>
      <c r="B233" s="179"/>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row>
    <row r="234" ht="10.5" customHeight="1">
      <c r="A234" s="179"/>
      <c r="B234" s="179"/>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row>
    <row r="235" ht="10.5" customHeight="1">
      <c r="A235" s="179"/>
      <c r="B235" s="179"/>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row>
    <row r="236" ht="10.5" customHeight="1">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row>
    <row r="237" ht="10.5" customHeight="1">
      <c r="A237" s="179"/>
      <c r="B237" s="179"/>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row>
    <row r="238" ht="10.5" customHeight="1">
      <c r="A238" s="179"/>
      <c r="B238" s="179"/>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row>
    <row r="239" ht="10.5" customHeight="1">
      <c r="A239" s="179"/>
      <c r="B239" s="179"/>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row>
    <row r="240" ht="10.5" customHeight="1">
      <c r="A240" s="179"/>
      <c r="B240" s="179"/>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row>
    <row r="241" ht="10.5" customHeight="1">
      <c r="A241" s="179"/>
      <c r="B241" s="179"/>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row>
    <row r="242" ht="10.5" customHeight="1">
      <c r="A242" s="179"/>
      <c r="B242" s="179"/>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row>
    <row r="243" ht="10.5" customHeight="1">
      <c r="A243" s="179"/>
      <c r="B243" s="179"/>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row>
    <row r="244" ht="10.5" customHeight="1">
      <c r="A244" s="179"/>
      <c r="B244" s="179"/>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row>
    <row r="245" ht="10.5" customHeight="1">
      <c r="A245" s="179"/>
      <c r="B245" s="179"/>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row>
    <row r="246" ht="10.5" customHeight="1">
      <c r="A246" s="179"/>
      <c r="B246" s="179"/>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row>
    <row r="247" ht="10.5" customHeight="1">
      <c r="A247" s="179"/>
      <c r="B247" s="179"/>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row>
    <row r="248" ht="10.5" customHeight="1">
      <c r="A248" s="179"/>
      <c r="B248" s="179"/>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79"/>
    </row>
    <row r="249" ht="10.5" customHeight="1">
      <c r="A249" s="179"/>
      <c r="B249" s="179"/>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row>
    <row r="250" ht="10.5" customHeight="1">
      <c r="A250" s="179"/>
      <c r="B250" s="179"/>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row>
    <row r="251" ht="10.5" customHeight="1">
      <c r="A251" s="179"/>
      <c r="B251" s="179"/>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row>
    <row r="252" ht="10.5" customHeight="1">
      <c r="A252" s="179"/>
      <c r="B252" s="179"/>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row>
    <row r="253" ht="10.5" customHeight="1">
      <c r="A253" s="179"/>
      <c r="B253" s="179"/>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row>
    <row r="254" ht="10.5" customHeight="1">
      <c r="A254" s="179"/>
      <c r="B254" s="179"/>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row>
    <row r="255" ht="10.5" customHeight="1">
      <c r="A255" s="179"/>
      <c r="B255" s="179"/>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row>
    <row r="256" ht="10.5" customHeight="1">
      <c r="A256" s="179"/>
      <c r="B256" s="179"/>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row>
    <row r="257" ht="10.5" customHeight="1">
      <c r="A257" s="179"/>
      <c r="B257" s="179"/>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Z257" s="179"/>
    </row>
    <row r="258" ht="10.5" customHeight="1">
      <c r="A258" s="179"/>
      <c r="B258" s="179"/>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row>
    <row r="259" ht="10.5" customHeight="1">
      <c r="A259" s="179"/>
      <c r="B259" s="179"/>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row>
    <row r="260" ht="10.5" customHeight="1">
      <c r="A260" s="179"/>
      <c r="B260" s="179"/>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row>
    <row r="261" ht="10.5" customHeight="1">
      <c r="A261" s="179"/>
      <c r="B261" s="179"/>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row>
    <row r="262" ht="10.5" customHeight="1">
      <c r="A262" s="179"/>
      <c r="B262" s="179"/>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row>
    <row r="263" ht="10.5" customHeight="1">
      <c r="A263" s="179"/>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row>
    <row r="264" ht="10.5" customHeight="1">
      <c r="A264" s="179"/>
      <c r="B264" s="179"/>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row>
    <row r="265" ht="10.5" customHeight="1">
      <c r="A265" s="179"/>
      <c r="B265" s="179"/>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row>
    <row r="266" ht="10.5" customHeight="1">
      <c r="A266" s="179"/>
      <c r="B266" s="179"/>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row>
    <row r="267" ht="10.5" customHeight="1">
      <c r="A267" s="179"/>
      <c r="B267" s="179"/>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row>
    <row r="268" ht="10.5" customHeight="1">
      <c r="A268" s="179"/>
      <c r="B268" s="179"/>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row>
    <row r="269" ht="10.5" customHeight="1">
      <c r="A269" s="179"/>
      <c r="B269" s="179"/>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row>
    <row r="270" ht="10.5" customHeight="1">
      <c r="A270" s="179"/>
      <c r="B270" s="179"/>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row>
    <row r="271" ht="10.5" customHeight="1">
      <c r="A271" s="179"/>
      <c r="B271" s="179"/>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row>
    <row r="272" ht="10.5" customHeight="1">
      <c r="A272" s="179"/>
      <c r="B272" s="179"/>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row>
    <row r="273" ht="10.5" customHeight="1">
      <c r="A273" s="179"/>
      <c r="B273" s="179"/>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row>
    <row r="274" ht="10.5" customHeight="1">
      <c r="A274" s="179"/>
      <c r="B274" s="179"/>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row>
    <row r="275" ht="10.5" customHeight="1">
      <c r="A275" s="179"/>
      <c r="B275" s="179"/>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row>
    <row r="276" ht="10.5" customHeight="1">
      <c r="A276" s="179"/>
      <c r="B276" s="179"/>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row>
    <row r="277" ht="10.5" customHeight="1">
      <c r="A277" s="179"/>
      <c r="B277" s="179"/>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row>
    <row r="278" ht="10.5" customHeight="1">
      <c r="A278" s="179"/>
      <c r="B278" s="179"/>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row>
    <row r="279" ht="10.5" customHeight="1">
      <c r="A279" s="179"/>
      <c r="B279" s="179"/>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row>
    <row r="280" ht="10.5" customHeight="1">
      <c r="A280" s="179"/>
      <c r="B280" s="179"/>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row>
    <row r="281" ht="10.5" customHeight="1">
      <c r="A281" s="179"/>
      <c r="B281" s="179"/>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row>
    <row r="282" ht="10.5" customHeight="1">
      <c r="A282" s="179"/>
      <c r="B282" s="179"/>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row>
    <row r="283" ht="10.5" customHeight="1">
      <c r="A283" s="179"/>
      <c r="B283" s="179"/>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row>
    <row r="284" ht="10.5" customHeight="1">
      <c r="A284" s="179"/>
      <c r="B284" s="179"/>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row>
    <row r="285" ht="10.5" customHeight="1">
      <c r="A285" s="179"/>
      <c r="B285" s="179"/>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row>
    <row r="286" ht="10.5" customHeight="1">
      <c r="A286" s="179"/>
      <c r="B286" s="179"/>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row>
    <row r="287" ht="10.5" customHeight="1">
      <c r="A287" s="179"/>
      <c r="B287" s="179"/>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row>
    <row r="288" ht="10.5" customHeight="1">
      <c r="A288" s="179"/>
      <c r="B288" s="179"/>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row>
    <row r="289" ht="10.5" customHeight="1">
      <c r="A289" s="179"/>
      <c r="B289" s="179"/>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row>
    <row r="290" ht="10.5" customHeight="1">
      <c r="A290" s="179"/>
      <c r="B290" s="179"/>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row>
    <row r="291" ht="10.5" customHeight="1">
      <c r="A291" s="179"/>
      <c r="B291" s="179"/>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row>
    <row r="292" ht="10.5" customHeight="1">
      <c r="A292" s="179"/>
      <c r="B292" s="179"/>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row>
    <row r="293" ht="10.5" customHeight="1">
      <c r="A293" s="179"/>
      <c r="B293" s="179"/>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row>
    <row r="294" ht="10.5" customHeight="1">
      <c r="A294" s="179"/>
      <c r="B294" s="179"/>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row>
    <row r="295" ht="10.5" customHeight="1">
      <c r="A295" s="179"/>
      <c r="B295" s="179"/>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row>
    <row r="296" ht="10.5" customHeight="1">
      <c r="A296" s="179"/>
      <c r="B296" s="179"/>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row>
    <row r="297" ht="10.5" customHeight="1">
      <c r="A297" s="179"/>
      <c r="B297" s="179"/>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row>
    <row r="298" ht="10.5" customHeight="1">
      <c r="A298" s="179"/>
      <c r="B298" s="179"/>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row>
    <row r="299" ht="10.5" customHeight="1">
      <c r="A299" s="179"/>
      <c r="B299" s="179"/>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row>
    <row r="300" ht="10.5" customHeight="1">
      <c r="A300" s="179"/>
      <c r="B300" s="179"/>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row>
    <row r="301" ht="10.5" customHeight="1">
      <c r="A301" s="179"/>
      <c r="B301" s="179"/>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row>
    <row r="302" ht="10.5" customHeight="1">
      <c r="A302" s="179"/>
      <c r="B302" s="179"/>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row>
    <row r="303" ht="10.5" customHeight="1">
      <c r="A303" s="179"/>
      <c r="B303" s="179"/>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row>
    <row r="304" ht="10.5" customHeight="1">
      <c r="A304" s="179"/>
      <c r="B304" s="179"/>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row>
    <row r="305" ht="10.5" customHeight="1">
      <c r="A305" s="179"/>
      <c r="B305" s="179"/>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row>
    <row r="306" ht="10.5" customHeight="1">
      <c r="A306" s="179"/>
      <c r="B306" s="179"/>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row>
    <row r="307" ht="10.5" customHeight="1">
      <c r="A307" s="179"/>
      <c r="B307" s="179"/>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row>
    <row r="308" ht="10.5" customHeight="1">
      <c r="A308" s="179"/>
      <c r="B308" s="179"/>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row>
    <row r="309" ht="10.5" customHeight="1">
      <c r="A309" s="179"/>
      <c r="B309" s="179"/>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row>
    <row r="310" ht="10.5" customHeight="1">
      <c r="A310" s="179"/>
      <c r="B310" s="179"/>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row>
    <row r="311" ht="10.5" customHeight="1">
      <c r="A311" s="179"/>
      <c r="B311" s="179"/>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row>
    <row r="312" ht="10.5" customHeight="1">
      <c r="A312" s="179"/>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row>
    <row r="313" ht="10.5" customHeight="1">
      <c r="A313" s="179"/>
      <c r="B313" s="179"/>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row>
    <row r="314" ht="10.5" customHeight="1">
      <c r="A314" s="179"/>
      <c r="B314" s="179"/>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row>
    <row r="315" ht="10.5" customHeight="1">
      <c r="A315" s="179"/>
      <c r="B315" s="179"/>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row>
    <row r="316" ht="10.5" customHeight="1">
      <c r="A316" s="179"/>
      <c r="B316" s="179"/>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row>
    <row r="317" ht="10.5" customHeight="1">
      <c r="A317" s="179"/>
      <c r="B317" s="179"/>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row>
    <row r="318" ht="10.5" customHeight="1">
      <c r="A318" s="179"/>
      <c r="B318" s="179"/>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row>
    <row r="319" ht="10.5" customHeight="1">
      <c r="A319" s="179"/>
      <c r="B319" s="179"/>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row>
    <row r="320" ht="10.5" customHeight="1">
      <c r="A320" s="179"/>
      <c r="B320" s="179"/>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row>
    <row r="321" ht="10.5" customHeight="1">
      <c r="A321" s="179"/>
      <c r="B321" s="179"/>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row>
    <row r="322" ht="10.5" customHeight="1">
      <c r="A322" s="179"/>
      <c r="B322" s="179"/>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row>
    <row r="323" ht="10.5" customHeight="1">
      <c r="A323" s="179"/>
      <c r="B323" s="179"/>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row>
    <row r="324" ht="10.5" customHeight="1">
      <c r="A324" s="179"/>
      <c r="B324" s="179"/>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row>
    <row r="325" ht="10.5" customHeight="1">
      <c r="A325" s="179"/>
      <c r="B325" s="179"/>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row>
    <row r="326" ht="10.5" customHeight="1">
      <c r="A326" s="179"/>
      <c r="B326" s="179"/>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row>
    <row r="327" ht="10.5" customHeight="1">
      <c r="A327" s="179"/>
      <c r="B327" s="179"/>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row>
    <row r="328" ht="10.5" customHeight="1">
      <c r="A328" s="179"/>
      <c r="B328" s="179"/>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row>
    <row r="329" ht="10.5" customHeight="1">
      <c r="A329" s="179"/>
      <c r="B329" s="179"/>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row>
    <row r="330" ht="10.5" customHeight="1">
      <c r="A330" s="179"/>
      <c r="B330" s="179"/>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row>
    <row r="331" ht="10.5" customHeight="1">
      <c r="A331" s="179"/>
      <c r="B331" s="179"/>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row>
    <row r="332" ht="10.5" customHeight="1">
      <c r="A332" s="179"/>
      <c r="B332" s="179"/>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row>
    <row r="333" ht="10.5" customHeight="1">
      <c r="A333" s="179"/>
      <c r="B333" s="179"/>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row>
    <row r="334" ht="10.5" customHeight="1">
      <c r="A334" s="179"/>
      <c r="B334" s="179"/>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row>
    <row r="335" ht="10.5" customHeight="1">
      <c r="A335" s="179"/>
      <c r="B335" s="179"/>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row>
    <row r="336" ht="10.5" customHeight="1">
      <c r="A336" s="179"/>
      <c r="B336" s="179"/>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row>
    <row r="337" ht="10.5" customHeight="1">
      <c r="A337" s="179"/>
      <c r="B337" s="179"/>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row>
    <row r="338" ht="10.5" customHeight="1">
      <c r="A338" s="179"/>
      <c r="B338" s="179"/>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row>
    <row r="339" ht="10.5" customHeight="1">
      <c r="A339" s="179"/>
      <c r="B339" s="179"/>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row>
    <row r="340" ht="10.5" customHeight="1">
      <c r="A340" s="179"/>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row>
    <row r="341" ht="10.5" customHeight="1">
      <c r="A341" s="179"/>
      <c r="B341" s="179"/>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row>
    <row r="342" ht="10.5" customHeight="1">
      <c r="A342" s="179"/>
      <c r="B342" s="179"/>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row>
    <row r="343" ht="10.5" customHeight="1">
      <c r="A343" s="179"/>
      <c r="B343" s="179"/>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row>
    <row r="344" ht="10.5" customHeight="1">
      <c r="A344" s="179"/>
      <c r="B344" s="179"/>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row>
    <row r="345" ht="10.5" customHeight="1">
      <c r="A345" s="179"/>
      <c r="B345" s="179"/>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row>
    <row r="346" ht="10.5" customHeight="1">
      <c r="A346" s="179"/>
      <c r="B346" s="179"/>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row>
    <row r="347" ht="10.5" customHeight="1">
      <c r="A347" s="179"/>
      <c r="B347" s="179"/>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row>
    <row r="348" ht="10.5" customHeight="1">
      <c r="A348" s="179"/>
      <c r="B348" s="179"/>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row>
    <row r="349" ht="10.5" customHeight="1">
      <c r="A349" s="179"/>
      <c r="B349" s="179"/>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row>
    <row r="350" ht="10.5" customHeight="1">
      <c r="A350" s="179"/>
      <c r="B350" s="179"/>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row>
    <row r="351" ht="10.5" customHeight="1">
      <c r="A351" s="179"/>
      <c r="B351" s="179"/>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row>
    <row r="352" ht="10.5" customHeight="1">
      <c r="A352" s="179"/>
      <c r="B352" s="179"/>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row>
    <row r="353" ht="10.5" customHeight="1">
      <c r="A353" s="179"/>
      <c r="B353" s="179"/>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row>
    <row r="354" ht="10.5" customHeight="1">
      <c r="A354" s="179"/>
      <c r="B354" s="179"/>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row>
    <row r="355" ht="10.5" customHeight="1">
      <c r="A355" s="179"/>
      <c r="B355" s="179"/>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row>
    <row r="356" ht="10.5" customHeight="1">
      <c r="A356" s="179"/>
      <c r="B356" s="179"/>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row>
    <row r="357" ht="10.5" customHeight="1">
      <c r="A357" s="179"/>
      <c r="B357" s="179"/>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row>
    <row r="358" ht="10.5" customHeight="1">
      <c r="A358" s="179"/>
      <c r="B358" s="179"/>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row>
    <row r="359" ht="10.5" customHeight="1">
      <c r="A359" s="179"/>
      <c r="B359" s="179"/>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row>
    <row r="360" ht="10.5" customHeight="1">
      <c r="A360" s="179"/>
      <c r="B360" s="179"/>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row>
    <row r="361" ht="10.5" customHeight="1">
      <c r="A361" s="179"/>
      <c r="B361" s="179"/>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row>
    <row r="362" ht="10.5" customHeight="1">
      <c r="A362" s="179"/>
      <c r="B362" s="179"/>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row>
    <row r="363" ht="10.5" customHeight="1">
      <c r="A363" s="179"/>
      <c r="B363" s="179"/>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row>
    <row r="364" ht="10.5" customHeight="1">
      <c r="A364" s="179"/>
      <c r="B364" s="179"/>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row>
    <row r="365" ht="10.5" customHeight="1">
      <c r="A365" s="179"/>
      <c r="B365" s="179"/>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row>
    <row r="366" ht="10.5" customHeight="1">
      <c r="A366" s="179"/>
      <c r="B366" s="179"/>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row>
    <row r="367" ht="10.5" customHeight="1">
      <c r="A367" s="179"/>
      <c r="B367" s="179"/>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row>
    <row r="368" ht="10.5" customHeight="1">
      <c r="A368" s="179"/>
      <c r="B368" s="179"/>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row>
    <row r="369" ht="10.5" customHeight="1">
      <c r="A369" s="179"/>
      <c r="B369" s="179"/>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row>
    <row r="370" ht="10.5" customHeight="1">
      <c r="A370" s="179"/>
      <c r="B370" s="179"/>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row>
    <row r="371" ht="10.5" customHeight="1">
      <c r="A371" s="179"/>
      <c r="B371" s="179"/>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row>
    <row r="372" ht="10.5" customHeight="1">
      <c r="A372" s="179"/>
      <c r="B372" s="179"/>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row>
    <row r="373" ht="10.5" customHeight="1">
      <c r="A373" s="179"/>
      <c r="B373" s="179"/>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row>
    <row r="374" ht="10.5" customHeight="1">
      <c r="A374" s="179"/>
      <c r="B374" s="179"/>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row>
    <row r="375" ht="10.5" customHeight="1">
      <c r="A375" s="179"/>
      <c r="B375" s="179"/>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row>
    <row r="376" ht="10.5" customHeight="1">
      <c r="A376" s="179"/>
      <c r="B376" s="179"/>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row>
    <row r="377" ht="10.5" customHeight="1">
      <c r="A377" s="179"/>
      <c r="B377" s="179"/>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row>
    <row r="378" ht="10.5" customHeight="1">
      <c r="A378" s="179"/>
      <c r="B378" s="179"/>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row>
    <row r="379" ht="10.5" customHeight="1">
      <c r="A379" s="179"/>
      <c r="B379" s="179"/>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row>
    <row r="380" ht="10.5" customHeight="1">
      <c r="A380" s="179"/>
      <c r="B380" s="179"/>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row>
    <row r="381" ht="10.5" customHeight="1">
      <c r="A381" s="179"/>
      <c r="B381" s="179"/>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row>
    <row r="382" ht="10.5" customHeight="1">
      <c r="A382" s="179"/>
      <c r="B382" s="179"/>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row>
    <row r="383" ht="10.5" customHeight="1">
      <c r="A383" s="179"/>
      <c r="B383" s="179"/>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row>
    <row r="384" ht="10.5" customHeight="1">
      <c r="A384" s="179"/>
      <c r="B384" s="179"/>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row>
    <row r="385" ht="10.5" customHeight="1">
      <c r="A385" s="179"/>
      <c r="B385" s="179"/>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row>
    <row r="386" ht="10.5" customHeight="1">
      <c r="A386" s="179"/>
      <c r="B386" s="179"/>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row>
    <row r="387" ht="10.5" customHeight="1">
      <c r="A387" s="179"/>
      <c r="B387" s="179"/>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row>
    <row r="388" ht="10.5" customHeight="1">
      <c r="A388" s="179"/>
      <c r="B388" s="179"/>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row>
    <row r="389" ht="10.5" customHeight="1">
      <c r="A389" s="179"/>
      <c r="B389" s="179"/>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row>
    <row r="390" ht="10.5" customHeight="1">
      <c r="A390" s="179"/>
      <c r="B390" s="179"/>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row>
    <row r="391" ht="10.5" customHeight="1">
      <c r="A391" s="179"/>
      <c r="B391" s="179"/>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row>
    <row r="392" ht="10.5" customHeight="1">
      <c r="A392" s="179"/>
      <c r="B392" s="179"/>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row>
    <row r="393" ht="10.5" customHeight="1">
      <c r="A393" s="179"/>
      <c r="B393" s="179"/>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row>
    <row r="394" ht="10.5" customHeight="1">
      <c r="A394" s="179"/>
      <c r="B394" s="179"/>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row>
    <row r="395" ht="10.5" customHeight="1">
      <c r="A395" s="179"/>
      <c r="B395" s="179"/>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row>
    <row r="396" ht="10.5" customHeight="1">
      <c r="A396" s="179"/>
      <c r="B396" s="179"/>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row>
    <row r="397" ht="10.5" customHeight="1">
      <c r="A397" s="179"/>
      <c r="B397" s="179"/>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row>
    <row r="398" ht="10.5" customHeight="1">
      <c r="A398" s="179"/>
      <c r="B398" s="179"/>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row>
    <row r="399" ht="10.5" customHeight="1">
      <c r="A399" s="179"/>
      <c r="B399" s="179"/>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row>
    <row r="400" ht="10.5" customHeight="1">
      <c r="A400" s="179"/>
      <c r="B400" s="179"/>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row>
    <row r="401" ht="10.5" customHeight="1">
      <c r="A401" s="179"/>
      <c r="B401" s="179"/>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row>
    <row r="402" ht="10.5" customHeight="1">
      <c r="A402" s="179"/>
      <c r="B402" s="179"/>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row>
    <row r="403" ht="10.5" customHeight="1">
      <c r="A403" s="179"/>
      <c r="B403" s="179"/>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row>
    <row r="404" ht="10.5" customHeight="1">
      <c r="A404" s="179"/>
      <c r="B404" s="179"/>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row>
    <row r="405" ht="10.5" customHeight="1">
      <c r="A405" s="179"/>
      <c r="B405" s="179"/>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row>
    <row r="406" ht="10.5" customHeight="1">
      <c r="A406" s="179"/>
      <c r="B406" s="179"/>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row>
    <row r="407" ht="10.5" customHeight="1">
      <c r="A407" s="179"/>
      <c r="B407" s="179"/>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row>
    <row r="408" ht="10.5" customHeight="1">
      <c r="A408" s="179"/>
      <c r="B408" s="179"/>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row>
    <row r="409" ht="10.5" customHeight="1">
      <c r="A409" s="179"/>
      <c r="B409" s="179"/>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row>
    <row r="410" ht="10.5" customHeight="1">
      <c r="A410" s="179"/>
      <c r="B410" s="179"/>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row>
    <row r="411" ht="10.5" customHeight="1">
      <c r="A411" s="179"/>
      <c r="B411" s="179"/>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row>
    <row r="412" ht="10.5" customHeight="1">
      <c r="A412" s="179"/>
      <c r="B412" s="179"/>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row>
    <row r="413" ht="10.5" customHeight="1">
      <c r="A413" s="179"/>
      <c r="B413" s="179"/>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row>
    <row r="414" ht="10.5" customHeight="1">
      <c r="A414" s="179"/>
      <c r="B414" s="179"/>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row>
    <row r="415" ht="10.5" customHeight="1">
      <c r="A415" s="179"/>
      <c r="B415" s="179"/>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row>
    <row r="416" ht="10.5" customHeight="1">
      <c r="A416" s="179"/>
      <c r="B416" s="179"/>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row>
    <row r="417" ht="10.5" customHeight="1">
      <c r="A417" s="179"/>
      <c r="B417" s="179"/>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row>
    <row r="418" ht="10.5" customHeight="1">
      <c r="A418" s="179"/>
      <c r="B418" s="179"/>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row>
    <row r="419" ht="10.5" customHeight="1">
      <c r="A419" s="179"/>
      <c r="B419" s="179"/>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row>
    <row r="420" ht="10.5" customHeight="1">
      <c r="A420" s="179"/>
      <c r="B420" s="179"/>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row>
    <row r="421" ht="10.5" customHeight="1">
      <c r="A421" s="179"/>
      <c r="B421" s="179"/>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row>
    <row r="422" ht="10.5" customHeight="1">
      <c r="A422" s="179"/>
      <c r="B422" s="179"/>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row>
    <row r="423" ht="10.5" customHeight="1">
      <c r="A423" s="179"/>
      <c r="B423" s="179"/>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row>
    <row r="424" ht="10.5" customHeight="1">
      <c r="A424" s="179"/>
      <c r="B424" s="179"/>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row>
    <row r="425" ht="10.5" customHeight="1">
      <c r="A425" s="179"/>
      <c r="B425" s="179"/>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row>
    <row r="426" ht="10.5" customHeight="1">
      <c r="A426" s="179"/>
      <c r="B426" s="179"/>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row>
    <row r="427" ht="10.5" customHeight="1">
      <c r="A427" s="179"/>
      <c r="B427" s="179"/>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row>
    <row r="428" ht="10.5" customHeight="1">
      <c r="A428" s="179"/>
      <c r="B428" s="179"/>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row>
    <row r="429" ht="10.5" customHeight="1">
      <c r="A429" s="179"/>
      <c r="B429" s="179"/>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row>
    <row r="430" ht="10.5" customHeight="1">
      <c r="A430" s="179"/>
      <c r="B430" s="179"/>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row>
    <row r="431" ht="10.5" customHeight="1">
      <c r="A431" s="179"/>
      <c r="B431" s="179"/>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row>
    <row r="432" ht="10.5" customHeight="1">
      <c r="A432" s="179"/>
      <c r="B432" s="179"/>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row>
    <row r="433" ht="10.5" customHeight="1">
      <c r="A433" s="179"/>
      <c r="B433" s="179"/>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row>
    <row r="434" ht="10.5" customHeight="1">
      <c r="A434" s="179"/>
      <c r="B434" s="179"/>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row>
    <row r="435" ht="10.5" customHeight="1">
      <c r="A435" s="179"/>
      <c r="B435" s="179"/>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row>
    <row r="436" ht="10.5" customHeight="1">
      <c r="A436" s="179"/>
      <c r="B436" s="179"/>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row>
    <row r="437" ht="10.5" customHeight="1">
      <c r="A437" s="179"/>
      <c r="B437" s="179"/>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row>
    <row r="438" ht="10.5" customHeight="1">
      <c r="A438" s="179"/>
      <c r="B438" s="179"/>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row>
    <row r="439" ht="10.5" customHeight="1">
      <c r="A439" s="179"/>
      <c r="B439" s="179"/>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row>
    <row r="440" ht="10.5" customHeight="1">
      <c r="A440" s="179"/>
      <c r="B440" s="179"/>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row>
    <row r="441" ht="10.5" customHeight="1">
      <c r="A441" s="179"/>
      <c r="B441" s="179"/>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row>
    <row r="442" ht="10.5" customHeight="1">
      <c r="A442" s="179"/>
      <c r="B442" s="179"/>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row>
    <row r="443" ht="10.5" customHeight="1">
      <c r="A443" s="179"/>
      <c r="B443" s="179"/>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row>
    <row r="444" ht="10.5" customHeight="1">
      <c r="A444" s="179"/>
      <c r="B444" s="179"/>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row>
    <row r="445" ht="10.5" customHeight="1">
      <c r="A445" s="179"/>
      <c r="B445" s="179"/>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row>
    <row r="446" ht="10.5" customHeight="1">
      <c r="A446" s="179"/>
      <c r="B446" s="179"/>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row>
    <row r="447" ht="10.5" customHeight="1">
      <c r="A447" s="179"/>
      <c r="B447" s="179"/>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row>
    <row r="448" ht="10.5" customHeight="1">
      <c r="A448" s="179"/>
      <c r="B448" s="179"/>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row>
    <row r="449" ht="10.5" customHeight="1">
      <c r="A449" s="179"/>
      <c r="B449" s="179"/>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row>
    <row r="450" ht="10.5" customHeight="1">
      <c r="A450" s="179"/>
      <c r="B450" s="179"/>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row>
    <row r="451" ht="10.5" customHeight="1">
      <c r="A451" s="179"/>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row>
    <row r="452" ht="10.5" customHeight="1">
      <c r="A452" s="179"/>
      <c r="B452" s="179"/>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row>
    <row r="453" ht="10.5" customHeight="1">
      <c r="A453" s="179"/>
      <c r="B453" s="179"/>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row>
    <row r="454" ht="10.5" customHeight="1">
      <c r="A454" s="179"/>
      <c r="B454" s="179"/>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row>
    <row r="455" ht="10.5" customHeight="1">
      <c r="A455" s="179"/>
      <c r="B455" s="179"/>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row>
    <row r="456" ht="10.5" customHeight="1">
      <c r="A456" s="179"/>
      <c r="B456" s="179"/>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row>
    <row r="457" ht="10.5" customHeight="1">
      <c r="A457" s="179"/>
      <c r="B457" s="179"/>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row>
    <row r="458" ht="10.5" customHeight="1">
      <c r="A458" s="179"/>
      <c r="B458" s="179"/>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row>
    <row r="459" ht="10.5" customHeight="1">
      <c r="A459" s="179"/>
      <c r="B459" s="179"/>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row>
    <row r="460" ht="10.5" customHeight="1">
      <c r="A460" s="179"/>
      <c r="B460" s="179"/>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row>
    <row r="461" ht="10.5" customHeight="1">
      <c r="A461" s="179"/>
      <c r="B461" s="179"/>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row>
    <row r="462" ht="10.5" customHeight="1">
      <c r="A462" s="179"/>
      <c r="B462" s="179"/>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row>
    <row r="463" ht="10.5" customHeight="1">
      <c r="A463" s="179"/>
      <c r="B463" s="179"/>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row>
    <row r="464" ht="10.5" customHeight="1">
      <c r="A464" s="179"/>
      <c r="B464" s="179"/>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row>
    <row r="465" ht="10.5" customHeight="1">
      <c r="A465" s="179"/>
      <c r="B465" s="179"/>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row>
    <row r="466" ht="10.5" customHeight="1">
      <c r="A466" s="179"/>
      <c r="B466" s="179"/>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row>
    <row r="467" ht="10.5" customHeight="1">
      <c r="A467" s="179"/>
      <c r="B467" s="179"/>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row>
    <row r="468" ht="10.5" customHeight="1">
      <c r="A468" s="179"/>
      <c r="B468" s="179"/>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row>
    <row r="469" ht="10.5" customHeight="1">
      <c r="A469" s="179"/>
      <c r="B469" s="179"/>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row>
    <row r="470" ht="10.5" customHeight="1">
      <c r="A470" s="179"/>
      <c r="B470" s="179"/>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row>
    <row r="471" ht="10.5" customHeight="1">
      <c r="A471" s="179"/>
      <c r="B471" s="179"/>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row>
    <row r="472" ht="10.5" customHeight="1">
      <c r="A472" s="179"/>
      <c r="B472" s="179"/>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row>
    <row r="473" ht="10.5" customHeight="1">
      <c r="A473" s="179"/>
      <c r="B473" s="179"/>
      <c r="C473" s="179"/>
      <c r="D473" s="179"/>
      <c r="E473" s="179"/>
      <c r="F473" s="179"/>
      <c r="G473" s="179"/>
      <c r="H473" s="179"/>
      <c r="I473" s="179"/>
      <c r="J473" s="179"/>
      <c r="K473" s="179"/>
      <c r="L473" s="179"/>
      <c r="M473" s="179"/>
      <c r="N473" s="179"/>
      <c r="O473" s="179"/>
      <c r="P473" s="179"/>
      <c r="Q473" s="179"/>
      <c r="R473" s="179"/>
      <c r="S473" s="179"/>
      <c r="T473" s="179"/>
      <c r="U473" s="179"/>
      <c r="V473" s="179"/>
      <c r="W473" s="179"/>
      <c r="X473" s="179"/>
      <c r="Y473" s="179"/>
      <c r="Z473" s="179"/>
    </row>
    <row r="474" ht="10.5" customHeight="1">
      <c r="A474" s="179"/>
      <c r="B474" s="179"/>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row>
    <row r="475" ht="10.5" customHeight="1">
      <c r="A475" s="179"/>
      <c r="B475" s="179"/>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row>
    <row r="476" ht="10.5" customHeight="1">
      <c r="A476" s="179"/>
      <c r="B476" s="179"/>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row>
    <row r="477" ht="10.5" customHeight="1">
      <c r="A477" s="179"/>
      <c r="B477" s="179"/>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row>
    <row r="478" ht="10.5" customHeight="1">
      <c r="A478" s="179"/>
      <c r="B478" s="179"/>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row>
    <row r="479" ht="10.5" customHeight="1">
      <c r="A479" s="179"/>
      <c r="B479" s="179"/>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c r="Z479" s="179"/>
    </row>
    <row r="480" ht="10.5" customHeight="1">
      <c r="A480" s="179"/>
      <c r="B480" s="179"/>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row>
    <row r="481" ht="10.5" customHeight="1">
      <c r="A481" s="179"/>
      <c r="B481" s="179"/>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row>
    <row r="482" ht="10.5" customHeight="1">
      <c r="A482" s="179"/>
      <c r="B482" s="179"/>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row>
    <row r="483" ht="10.5" customHeight="1">
      <c r="A483" s="179"/>
      <c r="B483" s="179"/>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79"/>
      <c r="Z483" s="179"/>
    </row>
    <row r="484" ht="10.5" customHeight="1">
      <c r="A484" s="179"/>
      <c r="B484" s="179"/>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row>
    <row r="485" ht="10.5" customHeight="1">
      <c r="A485" s="179"/>
      <c r="B485" s="179"/>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row>
    <row r="486" ht="10.5" customHeight="1">
      <c r="A486" s="179"/>
      <c r="B486" s="179"/>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row>
    <row r="487" ht="10.5" customHeight="1">
      <c r="A487" s="179"/>
      <c r="B487" s="179"/>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row>
    <row r="488" ht="10.5" customHeight="1">
      <c r="A488" s="179"/>
      <c r="B488" s="179"/>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row>
    <row r="489" ht="10.5" customHeight="1">
      <c r="A489" s="179"/>
      <c r="B489" s="179"/>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row>
    <row r="490" ht="10.5" customHeight="1">
      <c r="A490" s="179"/>
      <c r="B490" s="179"/>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row>
    <row r="491" ht="10.5" customHeight="1">
      <c r="A491" s="179"/>
      <c r="B491" s="179"/>
      <c r="C491" s="179"/>
      <c r="D491" s="179"/>
      <c r="E491" s="179"/>
      <c r="F491" s="179"/>
      <c r="G491" s="179"/>
      <c r="H491" s="179"/>
      <c r="I491" s="179"/>
      <c r="J491" s="179"/>
      <c r="K491" s="179"/>
      <c r="L491" s="179"/>
      <c r="M491" s="179"/>
      <c r="N491" s="179"/>
      <c r="O491" s="179"/>
      <c r="P491" s="179"/>
      <c r="Q491" s="179"/>
      <c r="R491" s="179"/>
      <c r="S491" s="179"/>
      <c r="T491" s="179"/>
      <c r="U491" s="179"/>
      <c r="V491" s="179"/>
      <c r="W491" s="179"/>
      <c r="X491" s="179"/>
      <c r="Y491" s="179"/>
      <c r="Z491" s="179"/>
    </row>
    <row r="492" ht="10.5" customHeight="1">
      <c r="A492" s="179"/>
      <c r="B492" s="179"/>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row>
    <row r="493" ht="10.5" customHeight="1">
      <c r="A493" s="179"/>
      <c r="B493" s="179"/>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row>
    <row r="494" ht="10.5" customHeight="1">
      <c r="A494" s="179"/>
      <c r="B494" s="179"/>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c r="Y494" s="179"/>
      <c r="Z494" s="179"/>
    </row>
    <row r="495" ht="10.5" customHeight="1">
      <c r="A495" s="179"/>
      <c r="B495" s="179"/>
      <c r="C495" s="179"/>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row>
    <row r="496" ht="10.5" customHeight="1">
      <c r="A496" s="179"/>
      <c r="B496" s="179"/>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row>
    <row r="497" ht="10.5" customHeight="1">
      <c r="A497" s="179"/>
      <c r="B497" s="179"/>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row>
    <row r="498" ht="10.5" customHeight="1">
      <c r="A498" s="179"/>
      <c r="B498" s="179"/>
      <c r="C498" s="179"/>
      <c r="D498" s="179"/>
      <c r="E498" s="179"/>
      <c r="F498" s="179"/>
      <c r="G498" s="179"/>
      <c r="H498" s="179"/>
      <c r="I498" s="179"/>
      <c r="J498" s="179"/>
      <c r="K498" s="179"/>
      <c r="L498" s="179"/>
      <c r="M498" s="179"/>
      <c r="N498" s="179"/>
      <c r="O498" s="179"/>
      <c r="P498" s="179"/>
      <c r="Q498" s="179"/>
      <c r="R498" s="179"/>
      <c r="S498" s="179"/>
      <c r="T498" s="179"/>
      <c r="U498" s="179"/>
      <c r="V498" s="179"/>
      <c r="W498" s="179"/>
      <c r="X498" s="179"/>
      <c r="Y498" s="179"/>
      <c r="Z498" s="179"/>
    </row>
    <row r="499" ht="10.5" customHeight="1">
      <c r="A499" s="179"/>
      <c r="B499" s="179"/>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c r="Z499" s="179"/>
    </row>
    <row r="500" ht="10.5" customHeight="1">
      <c r="A500" s="179"/>
      <c r="B500" s="179"/>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c r="Z500" s="179"/>
    </row>
    <row r="501" ht="10.5" customHeight="1">
      <c r="A501" s="179"/>
      <c r="B501" s="179"/>
      <c r="C501" s="179"/>
      <c r="D501" s="179"/>
      <c r="E501" s="179"/>
      <c r="F501" s="179"/>
      <c r="G501" s="179"/>
      <c r="H501" s="179"/>
      <c r="I501" s="179"/>
      <c r="J501" s="179"/>
      <c r="K501" s="179"/>
      <c r="L501" s="179"/>
      <c r="M501" s="179"/>
      <c r="N501" s="179"/>
      <c r="O501" s="179"/>
      <c r="P501" s="179"/>
      <c r="Q501" s="179"/>
      <c r="R501" s="179"/>
      <c r="S501" s="179"/>
      <c r="T501" s="179"/>
      <c r="U501" s="179"/>
      <c r="V501" s="179"/>
      <c r="W501" s="179"/>
      <c r="X501" s="179"/>
      <c r="Y501" s="179"/>
      <c r="Z501" s="179"/>
    </row>
    <row r="502" ht="10.5" customHeight="1">
      <c r="A502" s="179"/>
      <c r="B502" s="179"/>
      <c r="C502" s="179"/>
      <c r="D502" s="179"/>
      <c r="E502" s="179"/>
      <c r="F502" s="179"/>
      <c r="G502" s="179"/>
      <c r="H502" s="179"/>
      <c r="I502" s="179"/>
      <c r="J502" s="179"/>
      <c r="K502" s="179"/>
      <c r="L502" s="179"/>
      <c r="M502" s="179"/>
      <c r="N502" s="179"/>
      <c r="O502" s="179"/>
      <c r="P502" s="179"/>
      <c r="Q502" s="179"/>
      <c r="R502" s="179"/>
      <c r="S502" s="179"/>
      <c r="T502" s="179"/>
      <c r="U502" s="179"/>
      <c r="V502" s="179"/>
      <c r="W502" s="179"/>
      <c r="X502" s="179"/>
      <c r="Y502" s="179"/>
      <c r="Z502" s="179"/>
    </row>
    <row r="503" ht="10.5" customHeight="1">
      <c r="A503" s="179"/>
      <c r="B503" s="179"/>
      <c r="C503" s="179"/>
      <c r="D503" s="179"/>
      <c r="E503" s="179"/>
      <c r="F503" s="179"/>
      <c r="G503" s="179"/>
      <c r="H503" s="179"/>
      <c r="I503" s="179"/>
      <c r="J503" s="179"/>
      <c r="K503" s="179"/>
      <c r="L503" s="179"/>
      <c r="M503" s="179"/>
      <c r="N503" s="179"/>
      <c r="O503" s="179"/>
      <c r="P503" s="179"/>
      <c r="Q503" s="179"/>
      <c r="R503" s="179"/>
      <c r="S503" s="179"/>
      <c r="T503" s="179"/>
      <c r="U503" s="179"/>
      <c r="V503" s="179"/>
      <c r="W503" s="179"/>
      <c r="X503" s="179"/>
      <c r="Y503" s="179"/>
      <c r="Z503" s="179"/>
    </row>
    <row r="504" ht="10.5" customHeight="1">
      <c r="A504" s="179"/>
      <c r="B504" s="179"/>
      <c r="C504" s="179"/>
      <c r="D504" s="179"/>
      <c r="E504" s="179"/>
      <c r="F504" s="179"/>
      <c r="G504" s="179"/>
      <c r="H504" s="179"/>
      <c r="I504" s="179"/>
      <c r="J504" s="179"/>
      <c r="K504" s="179"/>
      <c r="L504" s="179"/>
      <c r="M504" s="179"/>
      <c r="N504" s="179"/>
      <c r="O504" s="179"/>
      <c r="P504" s="179"/>
      <c r="Q504" s="179"/>
      <c r="R504" s="179"/>
      <c r="S504" s="179"/>
      <c r="T504" s="179"/>
      <c r="U504" s="179"/>
      <c r="V504" s="179"/>
      <c r="W504" s="179"/>
      <c r="X504" s="179"/>
      <c r="Y504" s="179"/>
      <c r="Z504" s="179"/>
    </row>
    <row r="505" ht="10.5" customHeight="1">
      <c r="A505" s="179"/>
      <c r="B505" s="179"/>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row>
    <row r="506" ht="10.5" customHeight="1">
      <c r="A506" s="179"/>
      <c r="B506" s="179"/>
      <c r="C506" s="179"/>
      <c r="D506" s="179"/>
      <c r="E506" s="179"/>
      <c r="F506" s="179"/>
      <c r="G506" s="179"/>
      <c r="H506" s="179"/>
      <c r="I506" s="179"/>
      <c r="J506" s="179"/>
      <c r="K506" s="179"/>
      <c r="L506" s="179"/>
      <c r="M506" s="179"/>
      <c r="N506" s="179"/>
      <c r="O506" s="179"/>
      <c r="P506" s="179"/>
      <c r="Q506" s="179"/>
      <c r="R506" s="179"/>
      <c r="S506" s="179"/>
      <c r="T506" s="179"/>
      <c r="U506" s="179"/>
      <c r="V506" s="179"/>
      <c r="W506" s="179"/>
      <c r="X506" s="179"/>
      <c r="Y506" s="179"/>
      <c r="Z506" s="179"/>
    </row>
    <row r="507" ht="10.5" customHeight="1">
      <c r="A507" s="179"/>
      <c r="B507" s="179"/>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row>
    <row r="508" ht="10.5" customHeight="1">
      <c r="A508" s="179"/>
      <c r="B508" s="179"/>
      <c r="C508" s="179"/>
      <c r="D508" s="179"/>
      <c r="E508" s="179"/>
      <c r="F508" s="179"/>
      <c r="G508" s="179"/>
      <c r="H508" s="179"/>
      <c r="I508" s="179"/>
      <c r="J508" s="179"/>
      <c r="K508" s="179"/>
      <c r="L508" s="179"/>
      <c r="M508" s="179"/>
      <c r="N508" s="179"/>
      <c r="O508" s="179"/>
      <c r="P508" s="179"/>
      <c r="Q508" s="179"/>
      <c r="R508" s="179"/>
      <c r="S508" s="179"/>
      <c r="T508" s="179"/>
      <c r="U508" s="179"/>
      <c r="V508" s="179"/>
      <c r="W508" s="179"/>
      <c r="X508" s="179"/>
      <c r="Y508" s="179"/>
      <c r="Z508" s="179"/>
    </row>
    <row r="509" ht="10.5" customHeight="1">
      <c r="A509" s="179"/>
      <c r="B509" s="179"/>
      <c r="C509" s="179"/>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row>
    <row r="510" ht="10.5" customHeight="1">
      <c r="A510" s="179"/>
      <c r="B510" s="179"/>
      <c r="C510" s="179"/>
      <c r="D510" s="179"/>
      <c r="E510" s="179"/>
      <c r="F510" s="179"/>
      <c r="G510" s="179"/>
      <c r="H510" s="179"/>
      <c r="I510" s="179"/>
      <c r="J510" s="179"/>
      <c r="K510" s="179"/>
      <c r="L510" s="179"/>
      <c r="M510" s="179"/>
      <c r="N510" s="179"/>
      <c r="O510" s="179"/>
      <c r="P510" s="179"/>
      <c r="Q510" s="179"/>
      <c r="R510" s="179"/>
      <c r="S510" s="179"/>
      <c r="T510" s="179"/>
      <c r="U510" s="179"/>
      <c r="V510" s="179"/>
      <c r="W510" s="179"/>
      <c r="X510" s="179"/>
      <c r="Y510" s="179"/>
      <c r="Z510" s="179"/>
    </row>
    <row r="511" ht="10.5" customHeight="1">
      <c r="A511" s="179"/>
      <c r="B511" s="179"/>
      <c r="C511" s="179"/>
      <c r="D511" s="179"/>
      <c r="E511" s="179"/>
      <c r="F511" s="179"/>
      <c r="G511" s="179"/>
      <c r="H511" s="179"/>
      <c r="I511" s="179"/>
      <c r="J511" s="179"/>
      <c r="K511" s="179"/>
      <c r="L511" s="179"/>
      <c r="M511" s="179"/>
      <c r="N511" s="179"/>
      <c r="O511" s="179"/>
      <c r="P511" s="179"/>
      <c r="Q511" s="179"/>
      <c r="R511" s="179"/>
      <c r="S511" s="179"/>
      <c r="T511" s="179"/>
      <c r="U511" s="179"/>
      <c r="V511" s="179"/>
      <c r="W511" s="179"/>
      <c r="X511" s="179"/>
      <c r="Y511" s="179"/>
      <c r="Z511" s="179"/>
    </row>
    <row r="512" ht="10.5" customHeight="1">
      <c r="A512" s="179"/>
      <c r="B512" s="179"/>
      <c r="C512" s="179"/>
      <c r="D512" s="179"/>
      <c r="E512" s="179"/>
      <c r="F512" s="179"/>
      <c r="G512" s="179"/>
      <c r="H512" s="179"/>
      <c r="I512" s="179"/>
      <c r="J512" s="179"/>
      <c r="K512" s="179"/>
      <c r="L512" s="179"/>
      <c r="M512" s="179"/>
      <c r="N512" s="179"/>
      <c r="O512" s="179"/>
      <c r="P512" s="179"/>
      <c r="Q512" s="179"/>
      <c r="R512" s="179"/>
      <c r="S512" s="179"/>
      <c r="T512" s="179"/>
      <c r="U512" s="179"/>
      <c r="V512" s="179"/>
      <c r="W512" s="179"/>
      <c r="X512" s="179"/>
      <c r="Y512" s="179"/>
      <c r="Z512" s="179"/>
    </row>
    <row r="513" ht="10.5" customHeight="1">
      <c r="A513" s="179"/>
      <c r="B513" s="179"/>
      <c r="C513" s="179"/>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c r="Z513" s="179"/>
    </row>
    <row r="514" ht="10.5" customHeight="1">
      <c r="A514" s="179"/>
      <c r="B514" s="179"/>
      <c r="C514" s="179"/>
      <c r="D514" s="179"/>
      <c r="E514" s="179"/>
      <c r="F514" s="179"/>
      <c r="G514" s="179"/>
      <c r="H514" s="179"/>
      <c r="I514" s="179"/>
      <c r="J514" s="179"/>
      <c r="K514" s="179"/>
      <c r="L514" s="179"/>
      <c r="M514" s="179"/>
      <c r="N514" s="179"/>
      <c r="O514" s="179"/>
      <c r="P514" s="179"/>
      <c r="Q514" s="179"/>
      <c r="R514" s="179"/>
      <c r="S514" s="179"/>
      <c r="T514" s="179"/>
      <c r="U514" s="179"/>
      <c r="V514" s="179"/>
      <c r="W514" s="179"/>
      <c r="X514" s="179"/>
      <c r="Y514" s="179"/>
      <c r="Z514" s="179"/>
    </row>
    <row r="515" ht="10.5" customHeight="1">
      <c r="A515" s="179"/>
      <c r="B515" s="179"/>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c r="Z515" s="179"/>
    </row>
    <row r="516" ht="10.5" customHeight="1">
      <c r="A516" s="179"/>
      <c r="B516" s="179"/>
      <c r="C516" s="179"/>
      <c r="D516" s="179"/>
      <c r="E516" s="179"/>
      <c r="F516" s="179"/>
      <c r="G516" s="179"/>
      <c r="H516" s="179"/>
      <c r="I516" s="179"/>
      <c r="J516" s="179"/>
      <c r="K516" s="179"/>
      <c r="L516" s="179"/>
      <c r="M516" s="179"/>
      <c r="N516" s="179"/>
      <c r="O516" s="179"/>
      <c r="P516" s="179"/>
      <c r="Q516" s="179"/>
      <c r="R516" s="179"/>
      <c r="S516" s="179"/>
      <c r="T516" s="179"/>
      <c r="U516" s="179"/>
      <c r="V516" s="179"/>
      <c r="W516" s="179"/>
      <c r="X516" s="179"/>
      <c r="Y516" s="179"/>
      <c r="Z516" s="179"/>
    </row>
    <row r="517" ht="10.5" customHeight="1">
      <c r="A517" s="179"/>
      <c r="B517" s="179"/>
      <c r="C517" s="179"/>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c r="Z517" s="179"/>
    </row>
    <row r="518" ht="10.5" customHeight="1">
      <c r="A518" s="179"/>
      <c r="B518" s="179"/>
      <c r="C518" s="179"/>
      <c r="D518" s="179"/>
      <c r="E518" s="179"/>
      <c r="F518" s="179"/>
      <c r="G518" s="179"/>
      <c r="H518" s="179"/>
      <c r="I518" s="179"/>
      <c r="J518" s="179"/>
      <c r="K518" s="179"/>
      <c r="L518" s="179"/>
      <c r="M518" s="179"/>
      <c r="N518" s="179"/>
      <c r="O518" s="179"/>
      <c r="P518" s="179"/>
      <c r="Q518" s="179"/>
      <c r="R518" s="179"/>
      <c r="S518" s="179"/>
      <c r="T518" s="179"/>
      <c r="U518" s="179"/>
      <c r="V518" s="179"/>
      <c r="W518" s="179"/>
      <c r="X518" s="179"/>
      <c r="Y518" s="179"/>
      <c r="Z518" s="179"/>
    </row>
    <row r="519" ht="10.5" customHeight="1">
      <c r="A519" s="179"/>
      <c r="B519" s="179"/>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c r="Y519" s="179"/>
      <c r="Z519" s="179"/>
    </row>
    <row r="520" ht="10.5" customHeight="1">
      <c r="A520" s="179"/>
      <c r="B520" s="179"/>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row>
    <row r="521" ht="10.5" customHeight="1">
      <c r="A521" s="179"/>
      <c r="B521" s="179"/>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c r="Z521" s="179"/>
    </row>
    <row r="522" ht="10.5" customHeight="1">
      <c r="A522" s="179"/>
      <c r="B522" s="179"/>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row>
    <row r="523" ht="10.5" customHeight="1">
      <c r="A523" s="179"/>
      <c r="B523" s="179"/>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c r="Z523" s="179"/>
    </row>
    <row r="524" ht="10.5" customHeight="1">
      <c r="A524" s="179"/>
      <c r="B524" s="179"/>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c r="Z524" s="179"/>
    </row>
    <row r="525" ht="10.5" customHeight="1">
      <c r="A525" s="179"/>
      <c r="B525" s="179"/>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row>
    <row r="526" ht="10.5" customHeight="1">
      <c r="A526" s="179"/>
      <c r="B526" s="179"/>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c r="Z526" s="179"/>
    </row>
    <row r="527" ht="10.5" customHeight="1">
      <c r="A527" s="179"/>
      <c r="B527" s="179"/>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row>
    <row r="528" ht="10.5" customHeight="1">
      <c r="A528" s="179"/>
      <c r="B528" s="179"/>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c r="Z528" s="179"/>
    </row>
    <row r="529" ht="10.5" customHeight="1">
      <c r="A529" s="179"/>
      <c r="B529" s="179"/>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c r="Z529" s="179"/>
    </row>
    <row r="530" ht="10.5" customHeight="1">
      <c r="A530" s="179"/>
      <c r="B530" s="179"/>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c r="Z530" s="179"/>
    </row>
    <row r="531" ht="10.5" customHeight="1">
      <c r="A531" s="179"/>
      <c r="B531" s="179"/>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c r="Z531" s="179"/>
    </row>
    <row r="532" ht="10.5" customHeight="1">
      <c r="A532" s="179"/>
      <c r="B532" s="179"/>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row>
    <row r="533" ht="10.5" customHeight="1">
      <c r="A533" s="179"/>
      <c r="B533" s="179"/>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179"/>
    </row>
    <row r="534" ht="10.5" customHeight="1">
      <c r="A534" s="179"/>
      <c r="B534" s="179"/>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c r="Z534" s="179"/>
    </row>
    <row r="535" ht="10.5" customHeight="1">
      <c r="A535" s="179"/>
      <c r="B535" s="179"/>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c r="Z535" s="179"/>
    </row>
    <row r="536" ht="10.5" customHeight="1">
      <c r="A536" s="179"/>
      <c r="B536" s="179"/>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c r="Z536" s="179"/>
    </row>
    <row r="537" ht="10.5" customHeight="1">
      <c r="A537" s="179"/>
      <c r="B537" s="179"/>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c r="Z537" s="179"/>
    </row>
    <row r="538" ht="10.5" customHeight="1">
      <c r="A538" s="179"/>
      <c r="B538" s="179"/>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row>
    <row r="539" ht="10.5" customHeight="1">
      <c r="A539" s="179"/>
      <c r="B539" s="179"/>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row>
    <row r="540" ht="10.5" customHeight="1">
      <c r="A540" s="179"/>
      <c r="B540" s="179"/>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c r="Y540" s="179"/>
      <c r="Z540" s="179"/>
    </row>
    <row r="541" ht="10.5" customHeight="1">
      <c r="A541" s="179"/>
      <c r="B541" s="179"/>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row>
    <row r="542" ht="10.5" customHeight="1">
      <c r="A542" s="179"/>
      <c r="B542" s="179"/>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row>
    <row r="543" ht="10.5" customHeight="1">
      <c r="A543" s="179"/>
      <c r="B543" s="179"/>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c r="Z543" s="179"/>
    </row>
    <row r="544" ht="10.5" customHeight="1">
      <c r="A544" s="179"/>
      <c r="B544" s="179"/>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c r="Y544" s="179"/>
      <c r="Z544" s="179"/>
    </row>
    <row r="545" ht="10.5" customHeight="1">
      <c r="A545" s="179"/>
      <c r="B545" s="179"/>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c r="Y545" s="179"/>
      <c r="Z545" s="179"/>
    </row>
    <row r="546" ht="10.5" customHeight="1">
      <c r="A546" s="179"/>
      <c r="B546" s="179"/>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c r="Z546" s="179"/>
    </row>
    <row r="547" ht="10.5" customHeight="1">
      <c r="A547" s="179"/>
      <c r="B547" s="179"/>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c r="Z547" s="179"/>
    </row>
    <row r="548" ht="10.5" customHeight="1">
      <c r="A548" s="179"/>
      <c r="B548" s="179"/>
      <c r="C548" s="179"/>
      <c r="D548" s="179"/>
      <c r="E548" s="179"/>
      <c r="F548" s="179"/>
      <c r="G548" s="179"/>
      <c r="H548" s="179"/>
      <c r="I548" s="179"/>
      <c r="J548" s="179"/>
      <c r="K548" s="179"/>
      <c r="L548" s="179"/>
      <c r="M548" s="179"/>
      <c r="N548" s="179"/>
      <c r="O548" s="179"/>
      <c r="P548" s="179"/>
      <c r="Q548" s="179"/>
      <c r="R548" s="179"/>
      <c r="S548" s="179"/>
      <c r="T548" s="179"/>
      <c r="U548" s="179"/>
      <c r="V548" s="179"/>
      <c r="W548" s="179"/>
      <c r="X548" s="179"/>
      <c r="Y548" s="179"/>
      <c r="Z548" s="179"/>
    </row>
    <row r="549" ht="10.5" customHeight="1">
      <c r="A549" s="179"/>
      <c r="B549" s="179"/>
      <c r="C549" s="179"/>
      <c r="D549" s="179"/>
      <c r="E549" s="179"/>
      <c r="F549" s="179"/>
      <c r="G549" s="179"/>
      <c r="H549" s="179"/>
      <c r="I549" s="179"/>
      <c r="J549" s="179"/>
      <c r="K549" s="179"/>
      <c r="L549" s="179"/>
      <c r="M549" s="179"/>
      <c r="N549" s="179"/>
      <c r="O549" s="179"/>
      <c r="P549" s="179"/>
      <c r="Q549" s="179"/>
      <c r="R549" s="179"/>
      <c r="S549" s="179"/>
      <c r="T549" s="179"/>
      <c r="U549" s="179"/>
      <c r="V549" s="179"/>
      <c r="W549" s="179"/>
      <c r="X549" s="179"/>
      <c r="Y549" s="179"/>
      <c r="Z549" s="179"/>
    </row>
    <row r="550" ht="10.5" customHeight="1">
      <c r="A550" s="179"/>
      <c r="B550" s="179"/>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c r="Y550" s="179"/>
      <c r="Z550" s="179"/>
    </row>
    <row r="551" ht="10.5" customHeight="1">
      <c r="A551" s="179"/>
      <c r="B551" s="179"/>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row>
    <row r="552" ht="10.5" customHeight="1">
      <c r="A552" s="179"/>
      <c r="B552" s="179"/>
      <c r="C552" s="179"/>
      <c r="D552" s="179"/>
      <c r="E552" s="179"/>
      <c r="F552" s="179"/>
      <c r="G552" s="179"/>
      <c r="H552" s="179"/>
      <c r="I552" s="179"/>
      <c r="J552" s="179"/>
      <c r="K552" s="179"/>
      <c r="L552" s="179"/>
      <c r="M552" s="179"/>
      <c r="N552" s="179"/>
      <c r="O552" s="179"/>
      <c r="P552" s="179"/>
      <c r="Q552" s="179"/>
      <c r="R552" s="179"/>
      <c r="S552" s="179"/>
      <c r="T552" s="179"/>
      <c r="U552" s="179"/>
      <c r="V552" s="179"/>
      <c r="W552" s="179"/>
      <c r="X552" s="179"/>
      <c r="Y552" s="179"/>
      <c r="Z552" s="179"/>
    </row>
    <row r="553" ht="10.5" customHeight="1">
      <c r="A553" s="179"/>
      <c r="B553" s="179"/>
      <c r="C553" s="179"/>
      <c r="D553" s="179"/>
      <c r="E553" s="179"/>
      <c r="F553" s="179"/>
      <c r="G553" s="179"/>
      <c r="H553" s="179"/>
      <c r="I553" s="179"/>
      <c r="J553" s="179"/>
      <c r="K553" s="179"/>
      <c r="L553" s="179"/>
      <c r="M553" s="179"/>
      <c r="N553" s="179"/>
      <c r="O553" s="179"/>
      <c r="P553" s="179"/>
      <c r="Q553" s="179"/>
      <c r="R553" s="179"/>
      <c r="S553" s="179"/>
      <c r="T553" s="179"/>
      <c r="U553" s="179"/>
      <c r="V553" s="179"/>
      <c r="W553" s="179"/>
      <c r="X553" s="179"/>
      <c r="Y553" s="179"/>
      <c r="Z553" s="179"/>
    </row>
    <row r="554" ht="10.5" customHeight="1">
      <c r="A554" s="179"/>
      <c r="B554" s="179"/>
      <c r="C554" s="179"/>
      <c r="D554" s="179"/>
      <c r="E554" s="179"/>
      <c r="F554" s="179"/>
      <c r="G554" s="179"/>
      <c r="H554" s="179"/>
      <c r="I554" s="179"/>
      <c r="J554" s="179"/>
      <c r="K554" s="179"/>
      <c r="L554" s="179"/>
      <c r="M554" s="179"/>
      <c r="N554" s="179"/>
      <c r="O554" s="179"/>
      <c r="P554" s="179"/>
      <c r="Q554" s="179"/>
      <c r="R554" s="179"/>
      <c r="S554" s="179"/>
      <c r="T554" s="179"/>
      <c r="U554" s="179"/>
      <c r="V554" s="179"/>
      <c r="W554" s="179"/>
      <c r="X554" s="179"/>
      <c r="Y554" s="179"/>
      <c r="Z554" s="179"/>
    </row>
    <row r="555" ht="10.5" customHeight="1">
      <c r="A555" s="179"/>
      <c r="B555" s="179"/>
      <c r="C555" s="179"/>
      <c r="D555" s="179"/>
      <c r="E555" s="179"/>
      <c r="F555" s="179"/>
      <c r="G555" s="179"/>
      <c r="H555" s="179"/>
      <c r="I555" s="179"/>
      <c r="J555" s="179"/>
      <c r="K555" s="179"/>
      <c r="L555" s="179"/>
      <c r="M555" s="179"/>
      <c r="N555" s="179"/>
      <c r="O555" s="179"/>
      <c r="P555" s="179"/>
      <c r="Q555" s="179"/>
      <c r="R555" s="179"/>
      <c r="S555" s="179"/>
      <c r="T555" s="179"/>
      <c r="U555" s="179"/>
      <c r="V555" s="179"/>
      <c r="W555" s="179"/>
      <c r="X555" s="179"/>
      <c r="Y555" s="179"/>
      <c r="Z555" s="179"/>
    </row>
    <row r="556" ht="10.5" customHeight="1">
      <c r="A556" s="179"/>
      <c r="B556" s="179"/>
      <c r="C556" s="179"/>
      <c r="D556" s="179"/>
      <c r="E556" s="179"/>
      <c r="F556" s="179"/>
      <c r="G556" s="179"/>
      <c r="H556" s="179"/>
      <c r="I556" s="179"/>
      <c r="J556" s="179"/>
      <c r="K556" s="179"/>
      <c r="L556" s="179"/>
      <c r="M556" s="179"/>
      <c r="N556" s="179"/>
      <c r="O556" s="179"/>
      <c r="P556" s="179"/>
      <c r="Q556" s="179"/>
      <c r="R556" s="179"/>
      <c r="S556" s="179"/>
      <c r="T556" s="179"/>
      <c r="U556" s="179"/>
      <c r="V556" s="179"/>
      <c r="W556" s="179"/>
      <c r="X556" s="179"/>
      <c r="Y556" s="179"/>
      <c r="Z556" s="179"/>
    </row>
    <row r="557" ht="10.5" customHeight="1">
      <c r="A557" s="179"/>
      <c r="B557" s="179"/>
      <c r="C557" s="179"/>
      <c r="D557" s="179"/>
      <c r="E557" s="179"/>
      <c r="F557" s="179"/>
      <c r="G557" s="179"/>
      <c r="H557" s="179"/>
      <c r="I557" s="179"/>
      <c r="J557" s="179"/>
      <c r="K557" s="179"/>
      <c r="L557" s="179"/>
      <c r="M557" s="179"/>
      <c r="N557" s="179"/>
      <c r="O557" s="179"/>
      <c r="P557" s="179"/>
      <c r="Q557" s="179"/>
      <c r="R557" s="179"/>
      <c r="S557" s="179"/>
      <c r="T557" s="179"/>
      <c r="U557" s="179"/>
      <c r="V557" s="179"/>
      <c r="W557" s="179"/>
      <c r="X557" s="179"/>
      <c r="Y557" s="179"/>
      <c r="Z557" s="179"/>
    </row>
    <row r="558" ht="10.5" customHeight="1">
      <c r="A558" s="179"/>
      <c r="B558" s="179"/>
      <c r="C558" s="179"/>
      <c r="D558" s="179"/>
      <c r="E558" s="179"/>
      <c r="F558" s="179"/>
      <c r="G558" s="179"/>
      <c r="H558" s="179"/>
      <c r="I558" s="179"/>
      <c r="J558" s="179"/>
      <c r="K558" s="179"/>
      <c r="L558" s="179"/>
      <c r="M558" s="179"/>
      <c r="N558" s="179"/>
      <c r="O558" s="179"/>
      <c r="P558" s="179"/>
      <c r="Q558" s="179"/>
      <c r="R558" s="179"/>
      <c r="S558" s="179"/>
      <c r="T558" s="179"/>
      <c r="U558" s="179"/>
      <c r="V558" s="179"/>
      <c r="W558" s="179"/>
      <c r="X558" s="179"/>
      <c r="Y558" s="179"/>
      <c r="Z558" s="179"/>
    </row>
    <row r="559" ht="10.5" customHeight="1">
      <c r="A559" s="179"/>
      <c r="B559" s="179"/>
      <c r="C559" s="179"/>
      <c r="D559" s="179"/>
      <c r="E559" s="179"/>
      <c r="F559" s="179"/>
      <c r="G559" s="179"/>
      <c r="H559" s="179"/>
      <c r="I559" s="179"/>
      <c r="J559" s="179"/>
      <c r="K559" s="179"/>
      <c r="L559" s="179"/>
      <c r="M559" s="179"/>
      <c r="N559" s="179"/>
      <c r="O559" s="179"/>
      <c r="P559" s="179"/>
      <c r="Q559" s="179"/>
      <c r="R559" s="179"/>
      <c r="S559" s="179"/>
      <c r="T559" s="179"/>
      <c r="U559" s="179"/>
      <c r="V559" s="179"/>
      <c r="W559" s="179"/>
      <c r="X559" s="179"/>
      <c r="Y559" s="179"/>
      <c r="Z559" s="179"/>
    </row>
    <row r="560" ht="10.5" customHeight="1">
      <c r="A560" s="179"/>
      <c r="B560" s="179"/>
      <c r="C560" s="179"/>
      <c r="D560" s="179"/>
      <c r="E560" s="179"/>
      <c r="F560" s="179"/>
      <c r="G560" s="179"/>
      <c r="H560" s="179"/>
      <c r="I560" s="179"/>
      <c r="J560" s="179"/>
      <c r="K560" s="179"/>
      <c r="L560" s="179"/>
      <c r="M560" s="179"/>
      <c r="N560" s="179"/>
      <c r="O560" s="179"/>
      <c r="P560" s="179"/>
      <c r="Q560" s="179"/>
      <c r="R560" s="179"/>
      <c r="S560" s="179"/>
      <c r="T560" s="179"/>
      <c r="U560" s="179"/>
      <c r="V560" s="179"/>
      <c r="W560" s="179"/>
      <c r="X560" s="179"/>
      <c r="Y560" s="179"/>
      <c r="Z560" s="179"/>
    </row>
    <row r="561" ht="10.5" customHeight="1">
      <c r="A561" s="179"/>
      <c r="B561" s="179"/>
      <c r="C561" s="179"/>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c r="Z561" s="179"/>
    </row>
    <row r="562" ht="10.5" customHeight="1">
      <c r="A562" s="179"/>
      <c r="B562" s="179"/>
      <c r="C562" s="179"/>
      <c r="D562" s="179"/>
      <c r="E562" s="179"/>
      <c r="F562" s="179"/>
      <c r="G562" s="179"/>
      <c r="H562" s="179"/>
      <c r="I562" s="179"/>
      <c r="J562" s="179"/>
      <c r="K562" s="179"/>
      <c r="L562" s="179"/>
      <c r="M562" s="179"/>
      <c r="N562" s="179"/>
      <c r="O562" s="179"/>
      <c r="P562" s="179"/>
      <c r="Q562" s="179"/>
      <c r="R562" s="179"/>
      <c r="S562" s="179"/>
      <c r="T562" s="179"/>
      <c r="U562" s="179"/>
      <c r="V562" s="179"/>
      <c r="W562" s="179"/>
      <c r="X562" s="179"/>
      <c r="Y562" s="179"/>
      <c r="Z562" s="179"/>
    </row>
    <row r="563" ht="10.5" customHeight="1">
      <c r="A563" s="179"/>
      <c r="B563" s="179"/>
      <c r="C563" s="179"/>
      <c r="D563" s="179"/>
      <c r="E563" s="179"/>
      <c r="F563" s="179"/>
      <c r="G563" s="179"/>
      <c r="H563" s="179"/>
      <c r="I563" s="179"/>
      <c r="J563" s="179"/>
      <c r="K563" s="179"/>
      <c r="L563" s="179"/>
      <c r="M563" s="179"/>
      <c r="N563" s="179"/>
      <c r="O563" s="179"/>
      <c r="P563" s="179"/>
      <c r="Q563" s="179"/>
      <c r="R563" s="179"/>
      <c r="S563" s="179"/>
      <c r="T563" s="179"/>
      <c r="U563" s="179"/>
      <c r="V563" s="179"/>
      <c r="W563" s="179"/>
      <c r="X563" s="179"/>
      <c r="Y563" s="179"/>
      <c r="Z563" s="179"/>
    </row>
    <row r="564" ht="10.5" customHeight="1">
      <c r="A564" s="179"/>
      <c r="B564" s="179"/>
      <c r="C564" s="179"/>
      <c r="D564" s="179"/>
      <c r="E564" s="179"/>
      <c r="F564" s="179"/>
      <c r="G564" s="179"/>
      <c r="H564" s="179"/>
      <c r="I564" s="179"/>
      <c r="J564" s="179"/>
      <c r="K564" s="179"/>
      <c r="L564" s="179"/>
      <c r="M564" s="179"/>
      <c r="N564" s="179"/>
      <c r="O564" s="179"/>
      <c r="P564" s="179"/>
      <c r="Q564" s="179"/>
      <c r="R564" s="179"/>
      <c r="S564" s="179"/>
      <c r="T564" s="179"/>
      <c r="U564" s="179"/>
      <c r="V564" s="179"/>
      <c r="W564" s="179"/>
      <c r="X564" s="179"/>
      <c r="Y564" s="179"/>
      <c r="Z564" s="179"/>
    </row>
    <row r="565" ht="10.5" customHeight="1">
      <c r="A565" s="179"/>
      <c r="B565" s="179"/>
      <c r="C565" s="179"/>
      <c r="D565" s="179"/>
      <c r="E565" s="179"/>
      <c r="F565" s="179"/>
      <c r="G565" s="179"/>
      <c r="H565" s="179"/>
      <c r="I565" s="179"/>
      <c r="J565" s="179"/>
      <c r="K565" s="179"/>
      <c r="L565" s="179"/>
      <c r="M565" s="179"/>
      <c r="N565" s="179"/>
      <c r="O565" s="179"/>
      <c r="P565" s="179"/>
      <c r="Q565" s="179"/>
      <c r="R565" s="179"/>
      <c r="S565" s="179"/>
      <c r="T565" s="179"/>
      <c r="U565" s="179"/>
      <c r="V565" s="179"/>
      <c r="W565" s="179"/>
      <c r="X565" s="179"/>
      <c r="Y565" s="179"/>
      <c r="Z565" s="179"/>
    </row>
    <row r="566" ht="10.5" customHeight="1">
      <c r="A566" s="179"/>
      <c r="B566" s="179"/>
      <c r="C566" s="179"/>
      <c r="D566" s="179"/>
      <c r="E566" s="179"/>
      <c r="F566" s="179"/>
      <c r="G566" s="179"/>
      <c r="H566" s="179"/>
      <c r="I566" s="179"/>
      <c r="J566" s="179"/>
      <c r="K566" s="179"/>
      <c r="L566" s="179"/>
      <c r="M566" s="179"/>
      <c r="N566" s="179"/>
      <c r="O566" s="179"/>
      <c r="P566" s="179"/>
      <c r="Q566" s="179"/>
      <c r="R566" s="179"/>
      <c r="S566" s="179"/>
      <c r="T566" s="179"/>
      <c r="U566" s="179"/>
      <c r="V566" s="179"/>
      <c r="W566" s="179"/>
      <c r="X566" s="179"/>
      <c r="Y566" s="179"/>
      <c r="Z566" s="179"/>
    </row>
    <row r="567" ht="10.5" customHeight="1">
      <c r="A567" s="179"/>
      <c r="B567" s="179"/>
      <c r="C567" s="179"/>
      <c r="D567" s="179"/>
      <c r="E567" s="179"/>
      <c r="F567" s="179"/>
      <c r="G567" s="179"/>
      <c r="H567" s="179"/>
      <c r="I567" s="179"/>
      <c r="J567" s="179"/>
      <c r="K567" s="179"/>
      <c r="L567" s="179"/>
      <c r="M567" s="179"/>
      <c r="N567" s="179"/>
      <c r="O567" s="179"/>
      <c r="P567" s="179"/>
      <c r="Q567" s="179"/>
      <c r="R567" s="179"/>
      <c r="S567" s="179"/>
      <c r="T567" s="179"/>
      <c r="U567" s="179"/>
      <c r="V567" s="179"/>
      <c r="W567" s="179"/>
      <c r="X567" s="179"/>
      <c r="Y567" s="179"/>
      <c r="Z567" s="179"/>
    </row>
    <row r="568" ht="10.5" customHeight="1">
      <c r="A568" s="179"/>
      <c r="B568" s="179"/>
      <c r="C568" s="179"/>
      <c r="D568" s="179"/>
      <c r="E568" s="179"/>
      <c r="F568" s="179"/>
      <c r="G568" s="179"/>
      <c r="H568" s="179"/>
      <c r="I568" s="179"/>
      <c r="J568" s="179"/>
      <c r="K568" s="179"/>
      <c r="L568" s="179"/>
      <c r="M568" s="179"/>
      <c r="N568" s="179"/>
      <c r="O568" s="179"/>
      <c r="P568" s="179"/>
      <c r="Q568" s="179"/>
      <c r="R568" s="179"/>
      <c r="S568" s="179"/>
      <c r="T568" s="179"/>
      <c r="U568" s="179"/>
      <c r="V568" s="179"/>
      <c r="W568" s="179"/>
      <c r="X568" s="179"/>
      <c r="Y568" s="179"/>
      <c r="Z568" s="179"/>
    </row>
    <row r="569" ht="10.5" customHeight="1">
      <c r="A569" s="179"/>
      <c r="B569" s="179"/>
      <c r="C569" s="179"/>
      <c r="D569" s="179"/>
      <c r="E569" s="179"/>
      <c r="F569" s="179"/>
      <c r="G569" s="179"/>
      <c r="H569" s="179"/>
      <c r="I569" s="179"/>
      <c r="J569" s="179"/>
      <c r="K569" s="179"/>
      <c r="L569" s="179"/>
      <c r="M569" s="179"/>
      <c r="N569" s="179"/>
      <c r="O569" s="179"/>
      <c r="P569" s="179"/>
      <c r="Q569" s="179"/>
      <c r="R569" s="179"/>
      <c r="S569" s="179"/>
      <c r="T569" s="179"/>
      <c r="U569" s="179"/>
      <c r="V569" s="179"/>
      <c r="W569" s="179"/>
      <c r="X569" s="179"/>
      <c r="Y569" s="179"/>
      <c r="Z569" s="179"/>
    </row>
    <row r="570" ht="10.5" customHeight="1">
      <c r="A570" s="179"/>
      <c r="B570" s="179"/>
      <c r="C570" s="179"/>
      <c r="D570" s="179"/>
      <c r="E570" s="179"/>
      <c r="F570" s="179"/>
      <c r="G570" s="179"/>
      <c r="H570" s="179"/>
      <c r="I570" s="179"/>
      <c r="J570" s="179"/>
      <c r="K570" s="179"/>
      <c r="L570" s="179"/>
      <c r="M570" s="179"/>
      <c r="N570" s="179"/>
      <c r="O570" s="179"/>
      <c r="P570" s="179"/>
      <c r="Q570" s="179"/>
      <c r="R570" s="179"/>
      <c r="S570" s="179"/>
      <c r="T570" s="179"/>
      <c r="U570" s="179"/>
      <c r="V570" s="179"/>
      <c r="W570" s="179"/>
      <c r="X570" s="179"/>
      <c r="Y570" s="179"/>
      <c r="Z570" s="179"/>
    </row>
    <row r="571" ht="10.5" customHeight="1">
      <c r="A571" s="179"/>
      <c r="B571" s="179"/>
      <c r="C571" s="179"/>
      <c r="D571" s="179"/>
      <c r="E571" s="179"/>
      <c r="F571" s="179"/>
      <c r="G571" s="179"/>
      <c r="H571" s="179"/>
      <c r="I571" s="179"/>
      <c r="J571" s="179"/>
      <c r="K571" s="179"/>
      <c r="L571" s="179"/>
      <c r="M571" s="179"/>
      <c r="N571" s="179"/>
      <c r="O571" s="179"/>
      <c r="P571" s="179"/>
      <c r="Q571" s="179"/>
      <c r="R571" s="179"/>
      <c r="S571" s="179"/>
      <c r="T571" s="179"/>
      <c r="U571" s="179"/>
      <c r="V571" s="179"/>
      <c r="W571" s="179"/>
      <c r="X571" s="179"/>
      <c r="Y571" s="179"/>
      <c r="Z571" s="179"/>
    </row>
    <row r="572" ht="10.5" customHeight="1">
      <c r="A572" s="179"/>
      <c r="B572" s="179"/>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c r="Y572" s="179"/>
      <c r="Z572" s="179"/>
    </row>
    <row r="573" ht="10.5" customHeight="1">
      <c r="A573" s="179"/>
      <c r="B573" s="179"/>
      <c r="C573" s="179"/>
      <c r="D573" s="179"/>
      <c r="E573" s="179"/>
      <c r="F573" s="179"/>
      <c r="G573" s="179"/>
      <c r="H573" s="179"/>
      <c r="I573" s="179"/>
      <c r="J573" s="179"/>
      <c r="K573" s="179"/>
      <c r="L573" s="179"/>
      <c r="M573" s="179"/>
      <c r="N573" s="179"/>
      <c r="O573" s="179"/>
      <c r="P573" s="179"/>
      <c r="Q573" s="179"/>
      <c r="R573" s="179"/>
      <c r="S573" s="179"/>
      <c r="T573" s="179"/>
      <c r="U573" s="179"/>
      <c r="V573" s="179"/>
      <c r="W573" s="179"/>
      <c r="X573" s="179"/>
      <c r="Y573" s="179"/>
      <c r="Z573" s="179"/>
    </row>
    <row r="574" ht="10.5" customHeight="1">
      <c r="A574" s="179"/>
      <c r="B574" s="179"/>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c r="Y574" s="179"/>
      <c r="Z574" s="179"/>
    </row>
    <row r="575" ht="10.5" customHeight="1">
      <c r="A575" s="179"/>
      <c r="B575" s="179"/>
      <c r="C575" s="179"/>
      <c r="D575" s="179"/>
      <c r="E575" s="179"/>
      <c r="F575" s="179"/>
      <c r="G575" s="179"/>
      <c r="H575" s="179"/>
      <c r="I575" s="179"/>
      <c r="J575" s="179"/>
      <c r="K575" s="179"/>
      <c r="L575" s="179"/>
      <c r="M575" s="179"/>
      <c r="N575" s="179"/>
      <c r="O575" s="179"/>
      <c r="P575" s="179"/>
      <c r="Q575" s="179"/>
      <c r="R575" s="179"/>
      <c r="S575" s="179"/>
      <c r="T575" s="179"/>
      <c r="U575" s="179"/>
      <c r="V575" s="179"/>
      <c r="W575" s="179"/>
      <c r="X575" s="179"/>
      <c r="Y575" s="179"/>
      <c r="Z575" s="179"/>
    </row>
    <row r="576" ht="10.5" customHeight="1">
      <c r="A576" s="179"/>
      <c r="B576" s="179"/>
      <c r="C576" s="179"/>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c r="Z576" s="179"/>
    </row>
    <row r="577" ht="10.5" customHeight="1">
      <c r="A577" s="179"/>
      <c r="B577" s="179"/>
      <c r="C577" s="179"/>
      <c r="D577" s="179"/>
      <c r="E577" s="179"/>
      <c r="F577" s="179"/>
      <c r="G577" s="179"/>
      <c r="H577" s="179"/>
      <c r="I577" s="179"/>
      <c r="J577" s="179"/>
      <c r="K577" s="179"/>
      <c r="L577" s="179"/>
      <c r="M577" s="179"/>
      <c r="N577" s="179"/>
      <c r="O577" s="179"/>
      <c r="P577" s="179"/>
      <c r="Q577" s="179"/>
      <c r="R577" s="179"/>
      <c r="S577" s="179"/>
      <c r="T577" s="179"/>
      <c r="U577" s="179"/>
      <c r="V577" s="179"/>
      <c r="W577" s="179"/>
      <c r="X577" s="179"/>
      <c r="Y577" s="179"/>
      <c r="Z577" s="179"/>
    </row>
    <row r="578" ht="10.5" customHeight="1">
      <c r="A578" s="179"/>
      <c r="B578" s="179"/>
      <c r="C578" s="179"/>
      <c r="D578" s="179"/>
      <c r="E578" s="179"/>
      <c r="F578" s="179"/>
      <c r="G578" s="179"/>
      <c r="H578" s="179"/>
      <c r="I578" s="179"/>
      <c r="J578" s="179"/>
      <c r="K578" s="179"/>
      <c r="L578" s="179"/>
      <c r="M578" s="179"/>
      <c r="N578" s="179"/>
      <c r="O578" s="179"/>
      <c r="P578" s="179"/>
      <c r="Q578" s="179"/>
      <c r="R578" s="179"/>
      <c r="S578" s="179"/>
      <c r="T578" s="179"/>
      <c r="U578" s="179"/>
      <c r="V578" s="179"/>
      <c r="W578" s="179"/>
      <c r="X578" s="179"/>
      <c r="Y578" s="179"/>
      <c r="Z578" s="179"/>
    </row>
    <row r="579" ht="10.5" customHeight="1">
      <c r="A579" s="179"/>
      <c r="B579" s="179"/>
      <c r="C579" s="179"/>
      <c r="D579" s="179"/>
      <c r="E579" s="179"/>
      <c r="F579" s="179"/>
      <c r="G579" s="179"/>
      <c r="H579" s="179"/>
      <c r="I579" s="179"/>
      <c r="J579" s="179"/>
      <c r="K579" s="179"/>
      <c r="L579" s="179"/>
      <c r="M579" s="179"/>
      <c r="N579" s="179"/>
      <c r="O579" s="179"/>
      <c r="P579" s="179"/>
      <c r="Q579" s="179"/>
      <c r="R579" s="179"/>
      <c r="S579" s="179"/>
      <c r="T579" s="179"/>
      <c r="U579" s="179"/>
      <c r="V579" s="179"/>
      <c r="W579" s="179"/>
      <c r="X579" s="179"/>
      <c r="Y579" s="179"/>
      <c r="Z579" s="179"/>
    </row>
    <row r="580" ht="10.5" customHeight="1">
      <c r="A580" s="179"/>
      <c r="B580" s="179"/>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179"/>
      <c r="Z580" s="179"/>
    </row>
    <row r="581" ht="10.5" customHeight="1">
      <c r="A581" s="179"/>
      <c r="B581" s="179"/>
      <c r="C581" s="179"/>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c r="Z581" s="179"/>
    </row>
    <row r="582" ht="10.5" customHeight="1">
      <c r="A582" s="179"/>
      <c r="B582" s="179"/>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c r="Z582" s="179"/>
    </row>
    <row r="583" ht="10.5" customHeight="1">
      <c r="A583" s="179"/>
      <c r="B583" s="179"/>
      <c r="C583" s="179"/>
      <c r="D583" s="179"/>
      <c r="E583" s="179"/>
      <c r="F583" s="179"/>
      <c r="G583" s="179"/>
      <c r="H583" s="179"/>
      <c r="I583" s="179"/>
      <c r="J583" s="179"/>
      <c r="K583" s="179"/>
      <c r="L583" s="179"/>
      <c r="M583" s="179"/>
      <c r="N583" s="179"/>
      <c r="O583" s="179"/>
      <c r="P583" s="179"/>
      <c r="Q583" s="179"/>
      <c r="R583" s="179"/>
      <c r="S583" s="179"/>
      <c r="T583" s="179"/>
      <c r="U583" s="179"/>
      <c r="V583" s="179"/>
      <c r="W583" s="179"/>
      <c r="X583" s="179"/>
      <c r="Y583" s="179"/>
      <c r="Z583" s="179"/>
    </row>
    <row r="584" ht="10.5" customHeight="1">
      <c r="A584" s="179"/>
      <c r="B584" s="179"/>
      <c r="C584" s="179"/>
      <c r="D584" s="179"/>
      <c r="E584" s="179"/>
      <c r="F584" s="179"/>
      <c r="G584" s="179"/>
      <c r="H584" s="179"/>
      <c r="I584" s="179"/>
      <c r="J584" s="179"/>
      <c r="K584" s="179"/>
      <c r="L584" s="179"/>
      <c r="M584" s="179"/>
      <c r="N584" s="179"/>
      <c r="O584" s="179"/>
      <c r="P584" s="179"/>
      <c r="Q584" s="179"/>
      <c r="R584" s="179"/>
      <c r="S584" s="179"/>
      <c r="T584" s="179"/>
      <c r="U584" s="179"/>
      <c r="V584" s="179"/>
      <c r="W584" s="179"/>
      <c r="X584" s="179"/>
      <c r="Y584" s="179"/>
      <c r="Z584" s="179"/>
    </row>
    <row r="585" ht="10.5" customHeight="1">
      <c r="A585" s="179"/>
      <c r="B585" s="179"/>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c r="Y585" s="179"/>
      <c r="Z585" s="179"/>
    </row>
    <row r="586" ht="10.5" customHeight="1">
      <c r="A586" s="179"/>
      <c r="B586" s="179"/>
      <c r="C586" s="179"/>
      <c r="D586" s="179"/>
      <c r="E586" s="179"/>
      <c r="F586" s="179"/>
      <c r="G586" s="179"/>
      <c r="H586" s="179"/>
      <c r="I586" s="179"/>
      <c r="J586" s="179"/>
      <c r="K586" s="179"/>
      <c r="L586" s="179"/>
      <c r="M586" s="179"/>
      <c r="N586" s="179"/>
      <c r="O586" s="179"/>
      <c r="P586" s="179"/>
      <c r="Q586" s="179"/>
      <c r="R586" s="179"/>
      <c r="S586" s="179"/>
      <c r="T586" s="179"/>
      <c r="U586" s="179"/>
      <c r="V586" s="179"/>
      <c r="W586" s="179"/>
      <c r="X586" s="179"/>
      <c r="Y586" s="179"/>
      <c r="Z586" s="179"/>
    </row>
    <row r="587" ht="10.5" customHeight="1">
      <c r="A587" s="179"/>
      <c r="B587" s="179"/>
      <c r="C587" s="179"/>
      <c r="D587" s="179"/>
      <c r="E587" s="179"/>
      <c r="F587" s="179"/>
      <c r="G587" s="179"/>
      <c r="H587" s="179"/>
      <c r="I587" s="179"/>
      <c r="J587" s="179"/>
      <c r="K587" s="179"/>
      <c r="L587" s="179"/>
      <c r="M587" s="179"/>
      <c r="N587" s="179"/>
      <c r="O587" s="179"/>
      <c r="P587" s="179"/>
      <c r="Q587" s="179"/>
      <c r="R587" s="179"/>
      <c r="S587" s="179"/>
      <c r="T587" s="179"/>
      <c r="U587" s="179"/>
      <c r="V587" s="179"/>
      <c r="W587" s="179"/>
      <c r="X587" s="179"/>
      <c r="Y587" s="179"/>
      <c r="Z587" s="179"/>
    </row>
    <row r="588" ht="10.5" customHeight="1">
      <c r="A588" s="179"/>
      <c r="B588" s="179"/>
      <c r="C588" s="179"/>
      <c r="D588" s="179"/>
      <c r="E588" s="179"/>
      <c r="F588" s="179"/>
      <c r="G588" s="179"/>
      <c r="H588" s="179"/>
      <c r="I588" s="179"/>
      <c r="J588" s="179"/>
      <c r="K588" s="179"/>
      <c r="L588" s="179"/>
      <c r="M588" s="179"/>
      <c r="N588" s="179"/>
      <c r="O588" s="179"/>
      <c r="P588" s="179"/>
      <c r="Q588" s="179"/>
      <c r="R588" s="179"/>
      <c r="S588" s="179"/>
      <c r="T588" s="179"/>
      <c r="U588" s="179"/>
      <c r="V588" s="179"/>
      <c r="W588" s="179"/>
      <c r="X588" s="179"/>
      <c r="Y588" s="179"/>
      <c r="Z588" s="179"/>
    </row>
    <row r="589" ht="10.5" customHeight="1">
      <c r="A589" s="179"/>
      <c r="B589" s="179"/>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c r="Y589" s="179"/>
      <c r="Z589" s="179"/>
    </row>
    <row r="590" ht="10.5" customHeight="1">
      <c r="A590" s="179"/>
      <c r="B590" s="179"/>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c r="Y590" s="179"/>
      <c r="Z590" s="179"/>
    </row>
    <row r="591" ht="10.5" customHeight="1">
      <c r="A591" s="179"/>
      <c r="B591" s="179"/>
      <c r="C591" s="179"/>
      <c r="D591" s="179"/>
      <c r="E591" s="179"/>
      <c r="F591" s="179"/>
      <c r="G591" s="179"/>
      <c r="H591" s="179"/>
      <c r="I591" s="179"/>
      <c r="J591" s="179"/>
      <c r="K591" s="179"/>
      <c r="L591" s="179"/>
      <c r="M591" s="179"/>
      <c r="N591" s="179"/>
      <c r="O591" s="179"/>
      <c r="P591" s="179"/>
      <c r="Q591" s="179"/>
      <c r="R591" s="179"/>
      <c r="S591" s="179"/>
      <c r="T591" s="179"/>
      <c r="U591" s="179"/>
      <c r="V591" s="179"/>
      <c r="W591" s="179"/>
      <c r="X591" s="179"/>
      <c r="Y591" s="179"/>
      <c r="Z591" s="179"/>
    </row>
    <row r="592" ht="10.5" customHeight="1">
      <c r="A592" s="179"/>
      <c r="B592" s="179"/>
      <c r="C592" s="179"/>
      <c r="D592" s="179"/>
      <c r="E592" s="179"/>
      <c r="F592" s="179"/>
      <c r="G592" s="179"/>
      <c r="H592" s="179"/>
      <c r="I592" s="179"/>
      <c r="J592" s="179"/>
      <c r="K592" s="179"/>
      <c r="L592" s="179"/>
      <c r="M592" s="179"/>
      <c r="N592" s="179"/>
      <c r="O592" s="179"/>
      <c r="P592" s="179"/>
      <c r="Q592" s="179"/>
      <c r="R592" s="179"/>
      <c r="S592" s="179"/>
      <c r="T592" s="179"/>
      <c r="U592" s="179"/>
      <c r="V592" s="179"/>
      <c r="W592" s="179"/>
      <c r="X592" s="179"/>
      <c r="Y592" s="179"/>
      <c r="Z592" s="179"/>
    </row>
    <row r="593" ht="10.5" customHeight="1">
      <c r="A593" s="179"/>
      <c r="B593" s="179"/>
      <c r="C593" s="179"/>
      <c r="D593" s="179"/>
      <c r="E593" s="179"/>
      <c r="F593" s="179"/>
      <c r="G593" s="179"/>
      <c r="H593" s="179"/>
      <c r="I593" s="179"/>
      <c r="J593" s="179"/>
      <c r="K593" s="179"/>
      <c r="L593" s="179"/>
      <c r="M593" s="179"/>
      <c r="N593" s="179"/>
      <c r="O593" s="179"/>
      <c r="P593" s="179"/>
      <c r="Q593" s="179"/>
      <c r="R593" s="179"/>
      <c r="S593" s="179"/>
      <c r="T593" s="179"/>
      <c r="U593" s="179"/>
      <c r="V593" s="179"/>
      <c r="W593" s="179"/>
      <c r="X593" s="179"/>
      <c r="Y593" s="179"/>
      <c r="Z593" s="179"/>
    </row>
    <row r="594" ht="10.5" customHeight="1">
      <c r="A594" s="179"/>
      <c r="B594" s="179"/>
      <c r="C594" s="179"/>
      <c r="D594" s="179"/>
      <c r="E594" s="179"/>
      <c r="F594" s="179"/>
      <c r="G594" s="179"/>
      <c r="H594" s="179"/>
      <c r="I594" s="179"/>
      <c r="J594" s="179"/>
      <c r="K594" s="179"/>
      <c r="L594" s="179"/>
      <c r="M594" s="179"/>
      <c r="N594" s="179"/>
      <c r="O594" s="179"/>
      <c r="P594" s="179"/>
      <c r="Q594" s="179"/>
      <c r="R594" s="179"/>
      <c r="S594" s="179"/>
      <c r="T594" s="179"/>
      <c r="U594" s="179"/>
      <c r="V594" s="179"/>
      <c r="W594" s="179"/>
      <c r="X594" s="179"/>
      <c r="Y594" s="179"/>
      <c r="Z594" s="179"/>
    </row>
    <row r="595" ht="10.5" customHeight="1">
      <c r="A595" s="179"/>
      <c r="B595" s="179"/>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c r="Y595" s="179"/>
      <c r="Z595" s="179"/>
    </row>
    <row r="596" ht="10.5" customHeight="1">
      <c r="A596" s="179"/>
      <c r="B596" s="179"/>
      <c r="C596" s="179"/>
      <c r="D596" s="179"/>
      <c r="E596" s="179"/>
      <c r="F596" s="179"/>
      <c r="G596" s="179"/>
      <c r="H596" s="179"/>
      <c r="I596" s="179"/>
      <c r="J596" s="179"/>
      <c r="K596" s="179"/>
      <c r="L596" s="179"/>
      <c r="M596" s="179"/>
      <c r="N596" s="179"/>
      <c r="O596" s="179"/>
      <c r="P596" s="179"/>
      <c r="Q596" s="179"/>
      <c r="R596" s="179"/>
      <c r="S596" s="179"/>
      <c r="T596" s="179"/>
      <c r="U596" s="179"/>
      <c r="V596" s="179"/>
      <c r="W596" s="179"/>
      <c r="X596" s="179"/>
      <c r="Y596" s="179"/>
      <c r="Z596" s="179"/>
    </row>
    <row r="597" ht="10.5" customHeight="1">
      <c r="A597" s="179"/>
      <c r="B597" s="179"/>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c r="Y597" s="179"/>
      <c r="Z597" s="179"/>
    </row>
    <row r="598" ht="10.5" customHeight="1">
      <c r="A598" s="179"/>
      <c r="B598" s="179"/>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c r="Z598" s="179"/>
    </row>
    <row r="599" ht="10.5" customHeight="1">
      <c r="A599" s="179"/>
      <c r="B599" s="179"/>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row>
    <row r="600" ht="10.5" customHeight="1">
      <c r="A600" s="179"/>
      <c r="B600" s="179"/>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c r="Y600" s="179"/>
      <c r="Z600" s="179"/>
    </row>
    <row r="601" ht="10.5" customHeight="1">
      <c r="A601" s="179"/>
      <c r="B601" s="179"/>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c r="Y601" s="179"/>
      <c r="Z601" s="179"/>
    </row>
    <row r="602" ht="10.5" customHeight="1">
      <c r="A602" s="179"/>
      <c r="B602" s="179"/>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c r="Z602" s="179"/>
    </row>
    <row r="603" ht="10.5" customHeight="1">
      <c r="A603" s="179"/>
      <c r="B603" s="179"/>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row>
    <row r="604" ht="10.5" customHeight="1">
      <c r="A604" s="179"/>
      <c r="B604" s="179"/>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c r="Y604" s="179"/>
      <c r="Z604" s="179"/>
    </row>
    <row r="605" ht="10.5" customHeight="1">
      <c r="A605" s="179"/>
      <c r="B605" s="179"/>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c r="Z605" s="179"/>
    </row>
    <row r="606" ht="10.5" customHeight="1">
      <c r="A606" s="179"/>
      <c r="B606" s="179"/>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c r="Y606" s="179"/>
      <c r="Z606" s="179"/>
    </row>
    <row r="607" ht="10.5" customHeight="1">
      <c r="A607" s="179"/>
      <c r="B607" s="179"/>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c r="Y607" s="179"/>
      <c r="Z607" s="179"/>
    </row>
    <row r="608" ht="10.5" customHeight="1">
      <c r="A608" s="179"/>
      <c r="B608" s="179"/>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c r="Z608" s="179"/>
    </row>
    <row r="609" ht="10.5" customHeight="1">
      <c r="A609" s="179"/>
      <c r="B609" s="179"/>
      <c r="C609" s="179"/>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row>
    <row r="610" ht="10.5" customHeight="1">
      <c r="A610" s="179"/>
      <c r="B610" s="179"/>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c r="Z610" s="179"/>
    </row>
    <row r="611" ht="10.5" customHeight="1">
      <c r="A611" s="179"/>
      <c r="B611" s="179"/>
      <c r="C611" s="179"/>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row>
    <row r="612" ht="10.5" customHeight="1">
      <c r="A612" s="179"/>
      <c r="B612" s="179"/>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row>
    <row r="613" ht="10.5" customHeight="1">
      <c r="A613" s="179"/>
      <c r="B613" s="179"/>
      <c r="C613" s="179"/>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row>
    <row r="614" ht="10.5" customHeight="1">
      <c r="A614" s="179"/>
      <c r="B614" s="179"/>
      <c r="C614" s="179"/>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row>
    <row r="615" ht="10.5" customHeight="1">
      <c r="A615" s="179"/>
      <c r="B615" s="179"/>
      <c r="C615" s="179"/>
      <c r="D615" s="179"/>
      <c r="E615" s="179"/>
      <c r="F615" s="179"/>
      <c r="G615" s="179"/>
      <c r="H615" s="179"/>
      <c r="I615" s="179"/>
      <c r="J615" s="179"/>
      <c r="K615" s="179"/>
      <c r="L615" s="179"/>
      <c r="M615" s="179"/>
      <c r="N615" s="179"/>
      <c r="O615" s="179"/>
      <c r="P615" s="179"/>
      <c r="Q615" s="179"/>
      <c r="R615" s="179"/>
      <c r="S615" s="179"/>
      <c r="T615" s="179"/>
      <c r="U615" s="179"/>
      <c r="V615" s="179"/>
      <c r="W615" s="179"/>
      <c r="X615" s="179"/>
      <c r="Y615" s="179"/>
      <c r="Z615" s="179"/>
    </row>
    <row r="616" ht="10.5" customHeight="1">
      <c r="A616" s="179"/>
      <c r="B616" s="179"/>
      <c r="C616" s="179"/>
      <c r="D616" s="179"/>
      <c r="E616" s="179"/>
      <c r="F616" s="179"/>
      <c r="G616" s="179"/>
      <c r="H616" s="179"/>
      <c r="I616" s="179"/>
      <c r="J616" s="179"/>
      <c r="K616" s="179"/>
      <c r="L616" s="179"/>
      <c r="M616" s="179"/>
      <c r="N616" s="179"/>
      <c r="O616" s="179"/>
      <c r="P616" s="179"/>
      <c r="Q616" s="179"/>
      <c r="R616" s="179"/>
      <c r="S616" s="179"/>
      <c r="T616" s="179"/>
      <c r="U616" s="179"/>
      <c r="V616" s="179"/>
      <c r="W616" s="179"/>
      <c r="X616" s="179"/>
      <c r="Y616" s="179"/>
      <c r="Z616" s="179"/>
    </row>
    <row r="617" ht="10.5" customHeight="1">
      <c r="A617" s="179"/>
      <c r="B617" s="179"/>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c r="Z617" s="179"/>
    </row>
    <row r="618" ht="10.5" customHeight="1">
      <c r="A618" s="179"/>
      <c r="B618" s="179"/>
      <c r="C618" s="179"/>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c r="Z618" s="179"/>
    </row>
    <row r="619" ht="10.5" customHeight="1">
      <c r="A619" s="179"/>
      <c r="B619" s="179"/>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c r="Z619" s="179"/>
    </row>
    <row r="620" ht="10.5" customHeight="1">
      <c r="A620" s="179"/>
      <c r="B620" s="179"/>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c r="Z620" s="179"/>
    </row>
    <row r="621" ht="10.5" customHeight="1">
      <c r="A621" s="179"/>
      <c r="B621" s="179"/>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c r="Z621" s="179"/>
    </row>
    <row r="622" ht="10.5" customHeight="1">
      <c r="A622" s="179"/>
      <c r="B622" s="179"/>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c r="Z622" s="179"/>
    </row>
    <row r="623" ht="10.5" customHeight="1">
      <c r="A623" s="179"/>
      <c r="B623" s="179"/>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row>
    <row r="624" ht="10.5" customHeight="1">
      <c r="A624" s="179"/>
      <c r="B624" s="179"/>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c r="Z624" s="179"/>
    </row>
    <row r="625" ht="10.5" customHeight="1">
      <c r="A625" s="179"/>
      <c r="B625" s="179"/>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c r="Z625" s="179"/>
    </row>
    <row r="626" ht="10.5" customHeight="1">
      <c r="A626" s="179"/>
      <c r="B626" s="179"/>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c r="Z626" s="179"/>
    </row>
    <row r="627" ht="10.5" customHeight="1">
      <c r="A627" s="179"/>
      <c r="B627" s="179"/>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c r="Z627" s="179"/>
    </row>
    <row r="628" ht="10.5" customHeight="1">
      <c r="A628" s="179"/>
      <c r="B628" s="179"/>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c r="Z628" s="179"/>
    </row>
    <row r="629" ht="10.5" customHeight="1">
      <c r="A629" s="179"/>
      <c r="B629" s="179"/>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row>
    <row r="630" ht="10.5" customHeight="1">
      <c r="A630" s="179"/>
      <c r="B630" s="179"/>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c r="Z630" s="179"/>
    </row>
    <row r="631" ht="10.5" customHeight="1">
      <c r="A631" s="179"/>
      <c r="B631" s="179"/>
      <c r="C631" s="179"/>
      <c r="D631" s="179"/>
      <c r="E631" s="179"/>
      <c r="F631" s="179"/>
      <c r="G631" s="179"/>
      <c r="H631" s="179"/>
      <c r="I631" s="179"/>
      <c r="J631" s="179"/>
      <c r="K631" s="179"/>
      <c r="L631" s="179"/>
      <c r="M631" s="179"/>
      <c r="N631" s="179"/>
      <c r="O631" s="179"/>
      <c r="P631" s="179"/>
      <c r="Q631" s="179"/>
      <c r="R631" s="179"/>
      <c r="S631" s="179"/>
      <c r="T631" s="179"/>
      <c r="U631" s="179"/>
      <c r="V631" s="179"/>
      <c r="W631" s="179"/>
      <c r="X631" s="179"/>
      <c r="Y631" s="179"/>
      <c r="Z631" s="179"/>
    </row>
    <row r="632" ht="10.5" customHeight="1">
      <c r="A632" s="179"/>
      <c r="B632" s="179"/>
      <c r="C632" s="179"/>
      <c r="D632" s="179"/>
      <c r="E632" s="179"/>
      <c r="F632" s="179"/>
      <c r="G632" s="179"/>
      <c r="H632" s="179"/>
      <c r="I632" s="179"/>
      <c r="J632" s="179"/>
      <c r="K632" s="179"/>
      <c r="L632" s="179"/>
      <c r="M632" s="179"/>
      <c r="N632" s="179"/>
      <c r="O632" s="179"/>
      <c r="P632" s="179"/>
      <c r="Q632" s="179"/>
      <c r="R632" s="179"/>
      <c r="S632" s="179"/>
      <c r="T632" s="179"/>
      <c r="U632" s="179"/>
      <c r="V632" s="179"/>
      <c r="W632" s="179"/>
      <c r="X632" s="179"/>
      <c r="Y632" s="179"/>
      <c r="Z632" s="179"/>
    </row>
    <row r="633" ht="10.5" customHeight="1">
      <c r="A633" s="179"/>
      <c r="B633" s="179"/>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c r="Z633" s="179"/>
    </row>
    <row r="634" ht="10.5" customHeight="1">
      <c r="A634" s="179"/>
      <c r="B634" s="179"/>
      <c r="C634" s="179"/>
      <c r="D634" s="179"/>
      <c r="E634" s="179"/>
      <c r="F634" s="179"/>
      <c r="G634" s="179"/>
      <c r="H634" s="179"/>
      <c r="I634" s="179"/>
      <c r="J634" s="179"/>
      <c r="K634" s="179"/>
      <c r="L634" s="179"/>
      <c r="M634" s="179"/>
      <c r="N634" s="179"/>
      <c r="O634" s="179"/>
      <c r="P634" s="179"/>
      <c r="Q634" s="179"/>
      <c r="R634" s="179"/>
      <c r="S634" s="179"/>
      <c r="T634" s="179"/>
      <c r="U634" s="179"/>
      <c r="V634" s="179"/>
      <c r="W634" s="179"/>
      <c r="X634" s="179"/>
      <c r="Y634" s="179"/>
      <c r="Z634" s="179"/>
    </row>
    <row r="635" ht="10.5" customHeight="1">
      <c r="A635" s="179"/>
      <c r="B635" s="179"/>
      <c r="C635" s="179"/>
      <c r="D635" s="179"/>
      <c r="E635" s="179"/>
      <c r="F635" s="179"/>
      <c r="G635" s="179"/>
      <c r="H635" s="179"/>
      <c r="I635" s="179"/>
      <c r="J635" s="179"/>
      <c r="K635" s="179"/>
      <c r="L635" s="179"/>
      <c r="M635" s="179"/>
      <c r="N635" s="179"/>
      <c r="O635" s="179"/>
      <c r="P635" s="179"/>
      <c r="Q635" s="179"/>
      <c r="R635" s="179"/>
      <c r="S635" s="179"/>
      <c r="T635" s="179"/>
      <c r="U635" s="179"/>
      <c r="V635" s="179"/>
      <c r="W635" s="179"/>
      <c r="X635" s="179"/>
      <c r="Y635" s="179"/>
      <c r="Z635" s="179"/>
    </row>
    <row r="636" ht="10.5" customHeight="1">
      <c r="A636" s="179"/>
      <c r="B636" s="179"/>
      <c r="C636" s="179"/>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c r="Z636" s="179"/>
    </row>
    <row r="637" ht="10.5" customHeight="1">
      <c r="A637" s="179"/>
      <c r="B637" s="179"/>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c r="Z637" s="179"/>
    </row>
    <row r="638" ht="10.5" customHeight="1">
      <c r="A638" s="179"/>
      <c r="B638" s="179"/>
      <c r="C638" s="179"/>
      <c r="D638" s="179"/>
      <c r="E638" s="179"/>
      <c r="F638" s="179"/>
      <c r="G638" s="179"/>
      <c r="H638" s="179"/>
      <c r="I638" s="179"/>
      <c r="J638" s="179"/>
      <c r="K638" s="179"/>
      <c r="L638" s="179"/>
      <c r="M638" s="179"/>
      <c r="N638" s="179"/>
      <c r="O638" s="179"/>
      <c r="P638" s="179"/>
      <c r="Q638" s="179"/>
      <c r="R638" s="179"/>
      <c r="S638" s="179"/>
      <c r="T638" s="179"/>
      <c r="U638" s="179"/>
      <c r="V638" s="179"/>
      <c r="W638" s="179"/>
      <c r="X638" s="179"/>
      <c r="Y638" s="179"/>
      <c r="Z638" s="179"/>
    </row>
    <row r="639" ht="10.5" customHeight="1">
      <c r="A639" s="179"/>
      <c r="B639" s="179"/>
      <c r="C639" s="179"/>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c r="Z639" s="179"/>
    </row>
    <row r="640" ht="10.5" customHeight="1">
      <c r="A640" s="179"/>
      <c r="B640" s="179"/>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c r="Z640" s="179"/>
    </row>
    <row r="641" ht="10.5" customHeight="1">
      <c r="A641" s="179"/>
      <c r="B641" s="179"/>
      <c r="C641" s="179"/>
      <c r="D641" s="179"/>
      <c r="E641" s="179"/>
      <c r="F641" s="179"/>
      <c r="G641" s="179"/>
      <c r="H641" s="179"/>
      <c r="I641" s="179"/>
      <c r="J641" s="179"/>
      <c r="K641" s="179"/>
      <c r="L641" s="179"/>
      <c r="M641" s="179"/>
      <c r="N641" s="179"/>
      <c r="O641" s="179"/>
      <c r="P641" s="179"/>
      <c r="Q641" s="179"/>
      <c r="R641" s="179"/>
      <c r="S641" s="179"/>
      <c r="T641" s="179"/>
      <c r="U641" s="179"/>
      <c r="V641" s="179"/>
      <c r="W641" s="179"/>
      <c r="X641" s="179"/>
      <c r="Y641" s="179"/>
      <c r="Z641" s="179"/>
    </row>
    <row r="642" ht="10.5" customHeight="1">
      <c r="A642" s="179"/>
      <c r="B642" s="179"/>
      <c r="C642" s="179"/>
      <c r="D642" s="179"/>
      <c r="E642" s="179"/>
      <c r="F642" s="179"/>
      <c r="G642" s="179"/>
      <c r="H642" s="179"/>
      <c r="I642" s="179"/>
      <c r="J642" s="179"/>
      <c r="K642" s="179"/>
      <c r="L642" s="179"/>
      <c r="M642" s="179"/>
      <c r="N642" s="179"/>
      <c r="O642" s="179"/>
      <c r="P642" s="179"/>
      <c r="Q642" s="179"/>
      <c r="R642" s="179"/>
      <c r="S642" s="179"/>
      <c r="T642" s="179"/>
      <c r="U642" s="179"/>
      <c r="V642" s="179"/>
      <c r="W642" s="179"/>
      <c r="X642" s="179"/>
      <c r="Y642" s="179"/>
      <c r="Z642" s="179"/>
    </row>
    <row r="643" ht="10.5" customHeight="1">
      <c r="A643" s="179"/>
      <c r="B643" s="179"/>
      <c r="C643" s="179"/>
      <c r="D643" s="179"/>
      <c r="E643" s="179"/>
      <c r="F643" s="179"/>
      <c r="G643" s="179"/>
      <c r="H643" s="179"/>
      <c r="I643" s="179"/>
      <c r="J643" s="179"/>
      <c r="K643" s="179"/>
      <c r="L643" s="179"/>
      <c r="M643" s="179"/>
      <c r="N643" s="179"/>
      <c r="O643" s="179"/>
      <c r="P643" s="179"/>
      <c r="Q643" s="179"/>
      <c r="R643" s="179"/>
      <c r="S643" s="179"/>
      <c r="T643" s="179"/>
      <c r="U643" s="179"/>
      <c r="V643" s="179"/>
      <c r="W643" s="179"/>
      <c r="X643" s="179"/>
      <c r="Y643" s="179"/>
      <c r="Z643" s="179"/>
    </row>
    <row r="644" ht="10.5" customHeight="1">
      <c r="A644" s="179"/>
      <c r="B644" s="179"/>
      <c r="C644" s="179"/>
      <c r="D644" s="179"/>
      <c r="E644" s="179"/>
      <c r="F644" s="179"/>
      <c r="G644" s="179"/>
      <c r="H644" s="179"/>
      <c r="I644" s="179"/>
      <c r="J644" s="179"/>
      <c r="K644" s="179"/>
      <c r="L644" s="179"/>
      <c r="M644" s="179"/>
      <c r="N644" s="179"/>
      <c r="O644" s="179"/>
      <c r="P644" s="179"/>
      <c r="Q644" s="179"/>
      <c r="R644" s="179"/>
      <c r="S644" s="179"/>
      <c r="T644" s="179"/>
      <c r="U644" s="179"/>
      <c r="V644" s="179"/>
      <c r="W644" s="179"/>
      <c r="X644" s="179"/>
      <c r="Y644" s="179"/>
      <c r="Z644" s="179"/>
    </row>
    <row r="645" ht="10.5" customHeight="1">
      <c r="A645" s="179"/>
      <c r="B645" s="179"/>
      <c r="C645" s="179"/>
      <c r="D645" s="179"/>
      <c r="E645" s="179"/>
      <c r="F645" s="179"/>
      <c r="G645" s="179"/>
      <c r="H645" s="179"/>
      <c r="I645" s="179"/>
      <c r="J645" s="179"/>
      <c r="K645" s="179"/>
      <c r="L645" s="179"/>
      <c r="M645" s="179"/>
      <c r="N645" s="179"/>
      <c r="O645" s="179"/>
      <c r="P645" s="179"/>
      <c r="Q645" s="179"/>
      <c r="R645" s="179"/>
      <c r="S645" s="179"/>
      <c r="T645" s="179"/>
      <c r="U645" s="179"/>
      <c r="V645" s="179"/>
      <c r="W645" s="179"/>
      <c r="X645" s="179"/>
      <c r="Y645" s="179"/>
      <c r="Z645" s="179"/>
    </row>
    <row r="646" ht="10.5" customHeight="1">
      <c r="A646" s="179"/>
      <c r="B646" s="179"/>
      <c r="C646" s="179"/>
      <c r="D646" s="179"/>
      <c r="E646" s="179"/>
      <c r="F646" s="179"/>
      <c r="G646" s="179"/>
      <c r="H646" s="179"/>
      <c r="I646" s="179"/>
      <c r="J646" s="179"/>
      <c r="K646" s="179"/>
      <c r="L646" s="179"/>
      <c r="M646" s="179"/>
      <c r="N646" s="179"/>
      <c r="O646" s="179"/>
      <c r="P646" s="179"/>
      <c r="Q646" s="179"/>
      <c r="R646" s="179"/>
      <c r="S646" s="179"/>
      <c r="T646" s="179"/>
      <c r="U646" s="179"/>
      <c r="V646" s="179"/>
      <c r="W646" s="179"/>
      <c r="X646" s="179"/>
      <c r="Y646" s="179"/>
      <c r="Z646" s="179"/>
    </row>
    <row r="647" ht="10.5" customHeight="1">
      <c r="A647" s="179"/>
      <c r="B647" s="179"/>
      <c r="C647" s="179"/>
      <c r="D647" s="179"/>
      <c r="E647" s="179"/>
      <c r="F647" s="179"/>
      <c r="G647" s="179"/>
      <c r="H647" s="179"/>
      <c r="I647" s="179"/>
      <c r="J647" s="179"/>
      <c r="K647" s="179"/>
      <c r="L647" s="179"/>
      <c r="M647" s="179"/>
      <c r="N647" s="179"/>
      <c r="O647" s="179"/>
      <c r="P647" s="179"/>
      <c r="Q647" s="179"/>
      <c r="R647" s="179"/>
      <c r="S647" s="179"/>
      <c r="T647" s="179"/>
      <c r="U647" s="179"/>
      <c r="V647" s="179"/>
      <c r="W647" s="179"/>
      <c r="X647" s="179"/>
      <c r="Y647" s="179"/>
      <c r="Z647" s="179"/>
    </row>
    <row r="648" ht="10.5" customHeight="1">
      <c r="A648" s="179"/>
      <c r="B648" s="179"/>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c r="Y648" s="179"/>
      <c r="Z648" s="179"/>
    </row>
    <row r="649" ht="10.5" customHeight="1">
      <c r="A649" s="179"/>
      <c r="B649" s="179"/>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c r="Y649" s="179"/>
      <c r="Z649" s="179"/>
    </row>
    <row r="650" ht="10.5" customHeight="1">
      <c r="A650" s="179"/>
      <c r="B650" s="179"/>
      <c r="C650" s="179"/>
      <c r="D650" s="179"/>
      <c r="E650" s="179"/>
      <c r="F650" s="179"/>
      <c r="G650" s="179"/>
      <c r="H650" s="179"/>
      <c r="I650" s="179"/>
      <c r="J650" s="179"/>
      <c r="K650" s="179"/>
      <c r="L650" s="179"/>
      <c r="M650" s="179"/>
      <c r="N650" s="179"/>
      <c r="O650" s="179"/>
      <c r="P650" s="179"/>
      <c r="Q650" s="179"/>
      <c r="R650" s="179"/>
      <c r="S650" s="179"/>
      <c r="T650" s="179"/>
      <c r="U650" s="179"/>
      <c r="V650" s="179"/>
      <c r="W650" s="179"/>
      <c r="X650" s="179"/>
      <c r="Y650" s="179"/>
      <c r="Z650" s="179"/>
    </row>
    <row r="651" ht="10.5" customHeight="1">
      <c r="A651" s="179"/>
      <c r="B651" s="179"/>
      <c r="C651" s="179"/>
      <c r="D651" s="179"/>
      <c r="E651" s="179"/>
      <c r="F651" s="179"/>
      <c r="G651" s="179"/>
      <c r="H651" s="179"/>
      <c r="I651" s="179"/>
      <c r="J651" s="179"/>
      <c r="K651" s="179"/>
      <c r="L651" s="179"/>
      <c r="M651" s="179"/>
      <c r="N651" s="179"/>
      <c r="O651" s="179"/>
      <c r="P651" s="179"/>
      <c r="Q651" s="179"/>
      <c r="R651" s="179"/>
      <c r="S651" s="179"/>
      <c r="T651" s="179"/>
      <c r="U651" s="179"/>
      <c r="V651" s="179"/>
      <c r="W651" s="179"/>
      <c r="X651" s="179"/>
      <c r="Y651" s="179"/>
      <c r="Z651" s="179"/>
    </row>
    <row r="652" ht="10.5" customHeight="1">
      <c r="A652" s="179"/>
      <c r="B652" s="179"/>
      <c r="C652" s="179"/>
      <c r="D652" s="179"/>
      <c r="E652" s="179"/>
      <c r="F652" s="179"/>
      <c r="G652" s="179"/>
      <c r="H652" s="179"/>
      <c r="I652" s="179"/>
      <c r="J652" s="179"/>
      <c r="K652" s="179"/>
      <c r="L652" s="179"/>
      <c r="M652" s="179"/>
      <c r="N652" s="179"/>
      <c r="O652" s="179"/>
      <c r="P652" s="179"/>
      <c r="Q652" s="179"/>
      <c r="R652" s="179"/>
      <c r="S652" s="179"/>
      <c r="T652" s="179"/>
      <c r="U652" s="179"/>
      <c r="V652" s="179"/>
      <c r="W652" s="179"/>
      <c r="X652" s="179"/>
      <c r="Y652" s="179"/>
      <c r="Z652" s="179"/>
    </row>
    <row r="653" ht="10.5" customHeight="1">
      <c r="A653" s="179"/>
      <c r="B653" s="179"/>
      <c r="C653" s="179"/>
      <c r="D653" s="179"/>
      <c r="E653" s="179"/>
      <c r="F653" s="179"/>
      <c r="G653" s="179"/>
      <c r="H653" s="179"/>
      <c r="I653" s="179"/>
      <c r="J653" s="179"/>
      <c r="K653" s="179"/>
      <c r="L653" s="179"/>
      <c r="M653" s="179"/>
      <c r="N653" s="179"/>
      <c r="O653" s="179"/>
      <c r="P653" s="179"/>
      <c r="Q653" s="179"/>
      <c r="R653" s="179"/>
      <c r="S653" s="179"/>
      <c r="T653" s="179"/>
      <c r="U653" s="179"/>
      <c r="V653" s="179"/>
      <c r="W653" s="179"/>
      <c r="X653" s="179"/>
      <c r="Y653" s="179"/>
      <c r="Z653" s="179"/>
    </row>
    <row r="654" ht="10.5" customHeight="1">
      <c r="A654" s="179"/>
      <c r="B654" s="179"/>
      <c r="C654" s="179"/>
      <c r="D654" s="179"/>
      <c r="E654" s="179"/>
      <c r="F654" s="179"/>
      <c r="G654" s="179"/>
      <c r="H654" s="179"/>
      <c r="I654" s="179"/>
      <c r="J654" s="179"/>
      <c r="K654" s="179"/>
      <c r="L654" s="179"/>
      <c r="M654" s="179"/>
      <c r="N654" s="179"/>
      <c r="O654" s="179"/>
      <c r="P654" s="179"/>
      <c r="Q654" s="179"/>
      <c r="R654" s="179"/>
      <c r="S654" s="179"/>
      <c r="T654" s="179"/>
      <c r="U654" s="179"/>
      <c r="V654" s="179"/>
      <c r="W654" s="179"/>
      <c r="X654" s="179"/>
      <c r="Y654" s="179"/>
      <c r="Z654" s="179"/>
    </row>
    <row r="655" ht="10.5" customHeight="1">
      <c r="A655" s="179"/>
      <c r="B655" s="179"/>
      <c r="C655" s="179"/>
      <c r="D655" s="179"/>
      <c r="E655" s="179"/>
      <c r="F655" s="179"/>
      <c r="G655" s="179"/>
      <c r="H655" s="179"/>
      <c r="I655" s="179"/>
      <c r="J655" s="179"/>
      <c r="K655" s="179"/>
      <c r="L655" s="179"/>
      <c r="M655" s="179"/>
      <c r="N655" s="179"/>
      <c r="O655" s="179"/>
      <c r="P655" s="179"/>
      <c r="Q655" s="179"/>
      <c r="R655" s="179"/>
      <c r="S655" s="179"/>
      <c r="T655" s="179"/>
      <c r="U655" s="179"/>
      <c r="V655" s="179"/>
      <c r="W655" s="179"/>
      <c r="X655" s="179"/>
      <c r="Y655" s="179"/>
      <c r="Z655" s="179"/>
    </row>
    <row r="656" ht="10.5" customHeight="1">
      <c r="A656" s="179"/>
      <c r="B656" s="179"/>
      <c r="C656" s="179"/>
      <c r="D656" s="179"/>
      <c r="E656" s="179"/>
      <c r="F656" s="179"/>
      <c r="G656" s="179"/>
      <c r="H656" s="179"/>
      <c r="I656" s="179"/>
      <c r="J656" s="179"/>
      <c r="K656" s="179"/>
      <c r="L656" s="179"/>
      <c r="M656" s="179"/>
      <c r="N656" s="179"/>
      <c r="O656" s="179"/>
      <c r="P656" s="179"/>
      <c r="Q656" s="179"/>
      <c r="R656" s="179"/>
      <c r="S656" s="179"/>
      <c r="T656" s="179"/>
      <c r="U656" s="179"/>
      <c r="V656" s="179"/>
      <c r="W656" s="179"/>
      <c r="X656" s="179"/>
      <c r="Y656" s="179"/>
      <c r="Z656" s="179"/>
    </row>
    <row r="657" ht="10.5" customHeight="1">
      <c r="A657" s="179"/>
      <c r="B657" s="179"/>
      <c r="C657" s="179"/>
      <c r="D657" s="179"/>
      <c r="E657" s="179"/>
      <c r="F657" s="179"/>
      <c r="G657" s="179"/>
      <c r="H657" s="179"/>
      <c r="I657" s="179"/>
      <c r="J657" s="179"/>
      <c r="K657" s="179"/>
      <c r="L657" s="179"/>
      <c r="M657" s="179"/>
      <c r="N657" s="179"/>
      <c r="O657" s="179"/>
      <c r="P657" s="179"/>
      <c r="Q657" s="179"/>
      <c r="R657" s="179"/>
      <c r="S657" s="179"/>
      <c r="T657" s="179"/>
      <c r="U657" s="179"/>
      <c r="V657" s="179"/>
      <c r="W657" s="179"/>
      <c r="X657" s="179"/>
      <c r="Y657" s="179"/>
      <c r="Z657" s="179"/>
    </row>
    <row r="658" ht="10.5" customHeight="1">
      <c r="A658" s="179"/>
      <c r="B658" s="179"/>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c r="Z658" s="179"/>
    </row>
    <row r="659" ht="10.5" customHeight="1">
      <c r="A659" s="179"/>
      <c r="B659" s="179"/>
      <c r="C659" s="179"/>
      <c r="D659" s="179"/>
      <c r="E659" s="179"/>
      <c r="F659" s="179"/>
      <c r="G659" s="179"/>
      <c r="H659" s="179"/>
      <c r="I659" s="179"/>
      <c r="J659" s="179"/>
      <c r="K659" s="179"/>
      <c r="L659" s="179"/>
      <c r="M659" s="179"/>
      <c r="N659" s="179"/>
      <c r="O659" s="179"/>
      <c r="P659" s="179"/>
      <c r="Q659" s="179"/>
      <c r="R659" s="179"/>
      <c r="S659" s="179"/>
      <c r="T659" s="179"/>
      <c r="U659" s="179"/>
      <c r="V659" s="179"/>
      <c r="W659" s="179"/>
      <c r="X659" s="179"/>
      <c r="Y659" s="179"/>
      <c r="Z659" s="179"/>
    </row>
    <row r="660" ht="10.5" customHeight="1">
      <c r="A660" s="179"/>
      <c r="B660" s="179"/>
      <c r="C660" s="179"/>
      <c r="D660" s="179"/>
      <c r="E660" s="179"/>
      <c r="F660" s="179"/>
      <c r="G660" s="179"/>
      <c r="H660" s="179"/>
      <c r="I660" s="179"/>
      <c r="J660" s="179"/>
      <c r="K660" s="179"/>
      <c r="L660" s="179"/>
      <c r="M660" s="179"/>
      <c r="N660" s="179"/>
      <c r="O660" s="179"/>
      <c r="P660" s="179"/>
      <c r="Q660" s="179"/>
      <c r="R660" s="179"/>
      <c r="S660" s="179"/>
      <c r="T660" s="179"/>
      <c r="U660" s="179"/>
      <c r="V660" s="179"/>
      <c r="W660" s="179"/>
      <c r="X660" s="179"/>
      <c r="Y660" s="179"/>
      <c r="Z660" s="179"/>
    </row>
    <row r="661" ht="10.5" customHeight="1">
      <c r="A661" s="179"/>
      <c r="B661" s="179"/>
      <c r="C661" s="179"/>
      <c r="D661" s="179"/>
      <c r="E661" s="179"/>
      <c r="F661" s="179"/>
      <c r="G661" s="179"/>
      <c r="H661" s="179"/>
      <c r="I661" s="179"/>
      <c r="J661" s="179"/>
      <c r="K661" s="179"/>
      <c r="L661" s="179"/>
      <c r="M661" s="179"/>
      <c r="N661" s="179"/>
      <c r="O661" s="179"/>
      <c r="P661" s="179"/>
      <c r="Q661" s="179"/>
      <c r="R661" s="179"/>
      <c r="S661" s="179"/>
      <c r="T661" s="179"/>
      <c r="U661" s="179"/>
      <c r="V661" s="179"/>
      <c r="W661" s="179"/>
      <c r="X661" s="179"/>
      <c r="Y661" s="179"/>
      <c r="Z661" s="179"/>
    </row>
    <row r="662" ht="10.5" customHeight="1">
      <c r="A662" s="179"/>
      <c r="B662" s="179"/>
      <c r="C662" s="179"/>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c r="Z662" s="179"/>
    </row>
    <row r="663" ht="10.5" customHeight="1">
      <c r="A663" s="179"/>
      <c r="B663" s="179"/>
      <c r="C663" s="179"/>
      <c r="D663" s="179"/>
      <c r="E663" s="179"/>
      <c r="F663" s="179"/>
      <c r="G663" s="179"/>
      <c r="H663" s="179"/>
      <c r="I663" s="179"/>
      <c r="J663" s="179"/>
      <c r="K663" s="179"/>
      <c r="L663" s="179"/>
      <c r="M663" s="179"/>
      <c r="N663" s="179"/>
      <c r="O663" s="179"/>
      <c r="P663" s="179"/>
      <c r="Q663" s="179"/>
      <c r="R663" s="179"/>
      <c r="S663" s="179"/>
      <c r="T663" s="179"/>
      <c r="U663" s="179"/>
      <c r="V663" s="179"/>
      <c r="W663" s="179"/>
      <c r="X663" s="179"/>
      <c r="Y663" s="179"/>
      <c r="Z663" s="179"/>
    </row>
    <row r="664" ht="10.5" customHeight="1">
      <c r="A664" s="179"/>
      <c r="B664" s="179"/>
      <c r="C664" s="179"/>
      <c r="D664" s="179"/>
      <c r="E664" s="179"/>
      <c r="F664" s="179"/>
      <c r="G664" s="179"/>
      <c r="H664" s="179"/>
      <c r="I664" s="179"/>
      <c r="J664" s="179"/>
      <c r="K664" s="179"/>
      <c r="L664" s="179"/>
      <c r="M664" s="179"/>
      <c r="N664" s="179"/>
      <c r="O664" s="179"/>
      <c r="P664" s="179"/>
      <c r="Q664" s="179"/>
      <c r="R664" s="179"/>
      <c r="S664" s="179"/>
      <c r="T664" s="179"/>
      <c r="U664" s="179"/>
      <c r="V664" s="179"/>
      <c r="W664" s="179"/>
      <c r="X664" s="179"/>
      <c r="Y664" s="179"/>
      <c r="Z664" s="179"/>
    </row>
    <row r="665" ht="10.5" customHeight="1">
      <c r="A665" s="179"/>
      <c r="B665" s="179"/>
      <c r="C665" s="179"/>
      <c r="D665" s="179"/>
      <c r="E665" s="179"/>
      <c r="F665" s="179"/>
      <c r="G665" s="179"/>
      <c r="H665" s="179"/>
      <c r="I665" s="179"/>
      <c r="J665" s="179"/>
      <c r="K665" s="179"/>
      <c r="L665" s="179"/>
      <c r="M665" s="179"/>
      <c r="N665" s="179"/>
      <c r="O665" s="179"/>
      <c r="P665" s="179"/>
      <c r="Q665" s="179"/>
      <c r="R665" s="179"/>
      <c r="S665" s="179"/>
      <c r="T665" s="179"/>
      <c r="U665" s="179"/>
      <c r="V665" s="179"/>
      <c r="W665" s="179"/>
      <c r="X665" s="179"/>
      <c r="Y665" s="179"/>
      <c r="Z665" s="179"/>
    </row>
    <row r="666" ht="10.5" customHeight="1">
      <c r="A666" s="179"/>
      <c r="B666" s="179"/>
      <c r="C666" s="179"/>
      <c r="D666" s="179"/>
      <c r="E666" s="179"/>
      <c r="F666" s="179"/>
      <c r="G666" s="179"/>
      <c r="H666" s="179"/>
      <c r="I666" s="179"/>
      <c r="J666" s="179"/>
      <c r="K666" s="179"/>
      <c r="L666" s="179"/>
      <c r="M666" s="179"/>
      <c r="N666" s="179"/>
      <c r="O666" s="179"/>
      <c r="P666" s="179"/>
      <c r="Q666" s="179"/>
      <c r="R666" s="179"/>
      <c r="S666" s="179"/>
      <c r="T666" s="179"/>
      <c r="U666" s="179"/>
      <c r="V666" s="179"/>
      <c r="W666" s="179"/>
      <c r="X666" s="179"/>
      <c r="Y666" s="179"/>
      <c r="Z666" s="179"/>
    </row>
    <row r="667" ht="10.5" customHeight="1">
      <c r="A667" s="179"/>
      <c r="B667" s="179"/>
      <c r="C667" s="179"/>
      <c r="D667" s="179"/>
      <c r="E667" s="179"/>
      <c r="F667" s="179"/>
      <c r="G667" s="179"/>
      <c r="H667" s="179"/>
      <c r="I667" s="179"/>
      <c r="J667" s="179"/>
      <c r="K667" s="179"/>
      <c r="L667" s="179"/>
      <c r="M667" s="179"/>
      <c r="N667" s="179"/>
      <c r="O667" s="179"/>
      <c r="P667" s="179"/>
      <c r="Q667" s="179"/>
      <c r="R667" s="179"/>
      <c r="S667" s="179"/>
      <c r="T667" s="179"/>
      <c r="U667" s="179"/>
      <c r="V667" s="179"/>
      <c r="W667" s="179"/>
      <c r="X667" s="179"/>
      <c r="Y667" s="179"/>
      <c r="Z667" s="179"/>
    </row>
    <row r="668" ht="10.5" customHeight="1">
      <c r="A668" s="179"/>
      <c r="B668" s="179"/>
      <c r="C668" s="179"/>
      <c r="D668" s="179"/>
      <c r="E668" s="179"/>
      <c r="F668" s="179"/>
      <c r="G668" s="179"/>
      <c r="H668" s="179"/>
      <c r="I668" s="179"/>
      <c r="J668" s="179"/>
      <c r="K668" s="179"/>
      <c r="L668" s="179"/>
      <c r="M668" s="179"/>
      <c r="N668" s="179"/>
      <c r="O668" s="179"/>
      <c r="P668" s="179"/>
      <c r="Q668" s="179"/>
      <c r="R668" s="179"/>
      <c r="S668" s="179"/>
      <c r="T668" s="179"/>
      <c r="U668" s="179"/>
      <c r="V668" s="179"/>
      <c r="W668" s="179"/>
      <c r="X668" s="179"/>
      <c r="Y668" s="179"/>
      <c r="Z668" s="179"/>
    </row>
    <row r="669" ht="10.5" customHeight="1">
      <c r="A669" s="179"/>
      <c r="B669" s="179"/>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c r="Z669" s="179"/>
    </row>
    <row r="670" ht="10.5" customHeight="1">
      <c r="A670" s="179"/>
      <c r="B670" s="179"/>
      <c r="C670" s="179"/>
      <c r="D670" s="179"/>
      <c r="E670" s="179"/>
      <c r="F670" s="179"/>
      <c r="G670" s="179"/>
      <c r="H670" s="179"/>
      <c r="I670" s="179"/>
      <c r="J670" s="179"/>
      <c r="K670" s="179"/>
      <c r="L670" s="179"/>
      <c r="M670" s="179"/>
      <c r="N670" s="179"/>
      <c r="O670" s="179"/>
      <c r="P670" s="179"/>
      <c r="Q670" s="179"/>
      <c r="R670" s="179"/>
      <c r="S670" s="179"/>
      <c r="T670" s="179"/>
      <c r="U670" s="179"/>
      <c r="V670" s="179"/>
      <c r="W670" s="179"/>
      <c r="X670" s="179"/>
      <c r="Y670" s="179"/>
      <c r="Z670" s="179"/>
    </row>
    <row r="671" ht="10.5" customHeight="1">
      <c r="A671" s="179"/>
      <c r="B671" s="179"/>
      <c r="C671" s="179"/>
      <c r="D671" s="179"/>
      <c r="E671" s="179"/>
      <c r="F671" s="179"/>
      <c r="G671" s="179"/>
      <c r="H671" s="179"/>
      <c r="I671" s="179"/>
      <c r="J671" s="179"/>
      <c r="K671" s="179"/>
      <c r="L671" s="179"/>
      <c r="M671" s="179"/>
      <c r="N671" s="179"/>
      <c r="O671" s="179"/>
      <c r="P671" s="179"/>
      <c r="Q671" s="179"/>
      <c r="R671" s="179"/>
      <c r="S671" s="179"/>
      <c r="T671" s="179"/>
      <c r="U671" s="179"/>
      <c r="V671" s="179"/>
      <c r="W671" s="179"/>
      <c r="X671" s="179"/>
      <c r="Y671" s="179"/>
      <c r="Z671" s="179"/>
    </row>
    <row r="672" ht="10.5" customHeight="1">
      <c r="A672" s="179"/>
      <c r="B672" s="179"/>
      <c r="C672" s="179"/>
      <c r="D672" s="179"/>
      <c r="E672" s="179"/>
      <c r="F672" s="179"/>
      <c r="G672" s="179"/>
      <c r="H672" s="179"/>
      <c r="I672" s="179"/>
      <c r="J672" s="179"/>
      <c r="K672" s="179"/>
      <c r="L672" s="179"/>
      <c r="M672" s="179"/>
      <c r="N672" s="179"/>
      <c r="O672" s="179"/>
      <c r="P672" s="179"/>
      <c r="Q672" s="179"/>
      <c r="R672" s="179"/>
      <c r="S672" s="179"/>
      <c r="T672" s="179"/>
      <c r="U672" s="179"/>
      <c r="V672" s="179"/>
      <c r="W672" s="179"/>
      <c r="X672" s="179"/>
      <c r="Y672" s="179"/>
      <c r="Z672" s="179"/>
    </row>
    <row r="673" ht="10.5" customHeight="1">
      <c r="A673" s="179"/>
      <c r="B673" s="179"/>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c r="Y673" s="179"/>
      <c r="Z673" s="179"/>
    </row>
    <row r="674" ht="10.5" customHeight="1">
      <c r="A674" s="179"/>
      <c r="B674" s="179"/>
      <c r="C674" s="179"/>
      <c r="D674" s="179"/>
      <c r="E674" s="179"/>
      <c r="F674" s="179"/>
      <c r="G674" s="179"/>
      <c r="H674" s="179"/>
      <c r="I674" s="179"/>
      <c r="J674" s="179"/>
      <c r="K674" s="179"/>
      <c r="L674" s="179"/>
      <c r="M674" s="179"/>
      <c r="N674" s="179"/>
      <c r="O674" s="179"/>
      <c r="P674" s="179"/>
      <c r="Q674" s="179"/>
      <c r="R674" s="179"/>
      <c r="S674" s="179"/>
      <c r="T674" s="179"/>
      <c r="U674" s="179"/>
      <c r="V674" s="179"/>
      <c r="W674" s="179"/>
      <c r="X674" s="179"/>
      <c r="Y674" s="179"/>
      <c r="Z674" s="179"/>
    </row>
    <row r="675" ht="10.5" customHeight="1">
      <c r="A675" s="179"/>
      <c r="B675" s="179"/>
      <c r="C675" s="179"/>
      <c r="D675" s="179"/>
      <c r="E675" s="179"/>
      <c r="F675" s="179"/>
      <c r="G675" s="179"/>
      <c r="H675" s="179"/>
      <c r="I675" s="179"/>
      <c r="J675" s="179"/>
      <c r="K675" s="179"/>
      <c r="L675" s="179"/>
      <c r="M675" s="179"/>
      <c r="N675" s="179"/>
      <c r="O675" s="179"/>
      <c r="P675" s="179"/>
      <c r="Q675" s="179"/>
      <c r="R675" s="179"/>
      <c r="S675" s="179"/>
      <c r="T675" s="179"/>
      <c r="U675" s="179"/>
      <c r="V675" s="179"/>
      <c r="W675" s="179"/>
      <c r="X675" s="179"/>
      <c r="Y675" s="179"/>
      <c r="Z675" s="179"/>
    </row>
    <row r="676" ht="10.5" customHeight="1">
      <c r="A676" s="179"/>
      <c r="B676" s="179"/>
      <c r="C676" s="179"/>
      <c r="D676" s="179"/>
      <c r="E676" s="179"/>
      <c r="F676" s="179"/>
      <c r="G676" s="179"/>
      <c r="H676" s="179"/>
      <c r="I676" s="179"/>
      <c r="J676" s="179"/>
      <c r="K676" s="179"/>
      <c r="L676" s="179"/>
      <c r="M676" s="179"/>
      <c r="N676" s="179"/>
      <c r="O676" s="179"/>
      <c r="P676" s="179"/>
      <c r="Q676" s="179"/>
      <c r="R676" s="179"/>
      <c r="S676" s="179"/>
      <c r="T676" s="179"/>
      <c r="U676" s="179"/>
      <c r="V676" s="179"/>
      <c r="W676" s="179"/>
      <c r="X676" s="179"/>
      <c r="Y676" s="179"/>
      <c r="Z676" s="179"/>
    </row>
    <row r="677" ht="10.5" customHeight="1">
      <c r="A677" s="179"/>
      <c r="B677" s="179"/>
      <c r="C677" s="179"/>
      <c r="D677" s="179"/>
      <c r="E677" s="179"/>
      <c r="F677" s="179"/>
      <c r="G677" s="179"/>
      <c r="H677" s="179"/>
      <c r="I677" s="179"/>
      <c r="J677" s="179"/>
      <c r="K677" s="179"/>
      <c r="L677" s="179"/>
      <c r="M677" s="179"/>
      <c r="N677" s="179"/>
      <c r="O677" s="179"/>
      <c r="P677" s="179"/>
      <c r="Q677" s="179"/>
      <c r="R677" s="179"/>
      <c r="S677" s="179"/>
      <c r="T677" s="179"/>
      <c r="U677" s="179"/>
      <c r="V677" s="179"/>
      <c r="W677" s="179"/>
      <c r="X677" s="179"/>
      <c r="Y677" s="179"/>
      <c r="Z677" s="179"/>
    </row>
    <row r="678" ht="10.5" customHeight="1">
      <c r="A678" s="179"/>
      <c r="B678" s="179"/>
      <c r="C678" s="179"/>
      <c r="D678" s="179"/>
      <c r="E678" s="179"/>
      <c r="F678" s="179"/>
      <c r="G678" s="179"/>
      <c r="H678" s="179"/>
      <c r="I678" s="179"/>
      <c r="J678" s="179"/>
      <c r="K678" s="179"/>
      <c r="L678" s="179"/>
      <c r="M678" s="179"/>
      <c r="N678" s="179"/>
      <c r="O678" s="179"/>
      <c r="P678" s="179"/>
      <c r="Q678" s="179"/>
      <c r="R678" s="179"/>
      <c r="S678" s="179"/>
      <c r="T678" s="179"/>
      <c r="U678" s="179"/>
      <c r="V678" s="179"/>
      <c r="W678" s="179"/>
      <c r="X678" s="179"/>
      <c r="Y678" s="179"/>
      <c r="Z678" s="179"/>
    </row>
    <row r="679" ht="10.5" customHeight="1">
      <c r="A679" s="179"/>
      <c r="B679" s="179"/>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c r="Z679" s="179"/>
    </row>
    <row r="680" ht="10.5" customHeight="1">
      <c r="A680" s="179"/>
      <c r="B680" s="179"/>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c r="Y680" s="179"/>
      <c r="Z680" s="179"/>
    </row>
    <row r="681" ht="10.5" customHeight="1">
      <c r="A681" s="179"/>
      <c r="B681" s="179"/>
      <c r="C681" s="179"/>
      <c r="D681" s="179"/>
      <c r="E681" s="179"/>
      <c r="F681" s="179"/>
      <c r="G681" s="179"/>
      <c r="H681" s="179"/>
      <c r="I681" s="179"/>
      <c r="J681" s="179"/>
      <c r="K681" s="179"/>
      <c r="L681" s="179"/>
      <c r="M681" s="179"/>
      <c r="N681" s="179"/>
      <c r="O681" s="179"/>
      <c r="P681" s="179"/>
      <c r="Q681" s="179"/>
      <c r="R681" s="179"/>
      <c r="S681" s="179"/>
      <c r="T681" s="179"/>
      <c r="U681" s="179"/>
      <c r="V681" s="179"/>
      <c r="W681" s="179"/>
      <c r="X681" s="179"/>
      <c r="Y681" s="179"/>
      <c r="Z681" s="179"/>
    </row>
    <row r="682" ht="10.5" customHeight="1">
      <c r="A682" s="179"/>
      <c r="B682" s="179"/>
      <c r="C682" s="179"/>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c r="Z682" s="179"/>
    </row>
    <row r="683" ht="10.5" customHeight="1">
      <c r="A683" s="179"/>
      <c r="B683" s="179"/>
      <c r="C683" s="179"/>
      <c r="D683" s="179"/>
      <c r="E683" s="179"/>
      <c r="F683" s="179"/>
      <c r="G683" s="179"/>
      <c r="H683" s="179"/>
      <c r="I683" s="179"/>
      <c r="J683" s="179"/>
      <c r="K683" s="179"/>
      <c r="L683" s="179"/>
      <c r="M683" s="179"/>
      <c r="N683" s="179"/>
      <c r="O683" s="179"/>
      <c r="P683" s="179"/>
      <c r="Q683" s="179"/>
      <c r="R683" s="179"/>
      <c r="S683" s="179"/>
      <c r="T683" s="179"/>
      <c r="U683" s="179"/>
      <c r="V683" s="179"/>
      <c r="W683" s="179"/>
      <c r="X683" s="179"/>
      <c r="Y683" s="179"/>
      <c r="Z683" s="179"/>
    </row>
    <row r="684" ht="10.5" customHeight="1">
      <c r="A684" s="179"/>
      <c r="B684" s="179"/>
      <c r="C684" s="179"/>
      <c r="D684" s="179"/>
      <c r="E684" s="179"/>
      <c r="F684" s="179"/>
      <c r="G684" s="179"/>
      <c r="H684" s="179"/>
      <c r="I684" s="179"/>
      <c r="J684" s="179"/>
      <c r="K684" s="179"/>
      <c r="L684" s="179"/>
      <c r="M684" s="179"/>
      <c r="N684" s="179"/>
      <c r="O684" s="179"/>
      <c r="P684" s="179"/>
      <c r="Q684" s="179"/>
      <c r="R684" s="179"/>
      <c r="S684" s="179"/>
      <c r="T684" s="179"/>
      <c r="U684" s="179"/>
      <c r="V684" s="179"/>
      <c r="W684" s="179"/>
      <c r="X684" s="179"/>
      <c r="Y684" s="179"/>
      <c r="Z684" s="179"/>
    </row>
    <row r="685" ht="10.5" customHeight="1">
      <c r="A685" s="179"/>
      <c r="B685" s="179"/>
      <c r="C685" s="179"/>
      <c r="D685" s="179"/>
      <c r="E685" s="179"/>
      <c r="F685" s="179"/>
      <c r="G685" s="179"/>
      <c r="H685" s="179"/>
      <c r="I685" s="179"/>
      <c r="J685" s="179"/>
      <c r="K685" s="179"/>
      <c r="L685" s="179"/>
      <c r="M685" s="179"/>
      <c r="N685" s="179"/>
      <c r="O685" s="179"/>
      <c r="P685" s="179"/>
      <c r="Q685" s="179"/>
      <c r="R685" s="179"/>
      <c r="S685" s="179"/>
      <c r="T685" s="179"/>
      <c r="U685" s="179"/>
      <c r="V685" s="179"/>
      <c r="W685" s="179"/>
      <c r="X685" s="179"/>
      <c r="Y685" s="179"/>
      <c r="Z685" s="179"/>
    </row>
    <row r="686" ht="10.5" customHeight="1">
      <c r="A686" s="179"/>
      <c r="B686" s="179"/>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c r="Y686" s="179"/>
      <c r="Z686" s="179"/>
    </row>
    <row r="687" ht="10.5" customHeight="1">
      <c r="A687" s="179"/>
      <c r="B687" s="179"/>
      <c r="C687" s="179"/>
      <c r="D687" s="179"/>
      <c r="E687" s="179"/>
      <c r="F687" s="179"/>
      <c r="G687" s="179"/>
      <c r="H687" s="179"/>
      <c r="I687" s="179"/>
      <c r="J687" s="179"/>
      <c r="K687" s="179"/>
      <c r="L687" s="179"/>
      <c r="M687" s="179"/>
      <c r="N687" s="179"/>
      <c r="O687" s="179"/>
      <c r="P687" s="179"/>
      <c r="Q687" s="179"/>
      <c r="R687" s="179"/>
      <c r="S687" s="179"/>
      <c r="T687" s="179"/>
      <c r="U687" s="179"/>
      <c r="V687" s="179"/>
      <c r="W687" s="179"/>
      <c r="X687" s="179"/>
      <c r="Y687" s="179"/>
      <c r="Z687" s="179"/>
    </row>
    <row r="688" ht="10.5" customHeight="1">
      <c r="A688" s="179"/>
      <c r="B688" s="179"/>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79"/>
      <c r="Z688" s="179"/>
    </row>
    <row r="689" ht="10.5" customHeight="1">
      <c r="A689" s="179"/>
      <c r="B689" s="179"/>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179"/>
      <c r="Z689" s="179"/>
    </row>
    <row r="690" ht="10.5" customHeight="1">
      <c r="A690" s="179"/>
      <c r="B690" s="179"/>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c r="Y690" s="179"/>
      <c r="Z690" s="179"/>
    </row>
    <row r="691" ht="10.5" customHeight="1">
      <c r="A691" s="179"/>
      <c r="B691" s="179"/>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c r="Y691" s="179"/>
      <c r="Z691" s="179"/>
    </row>
    <row r="692" ht="10.5" customHeight="1">
      <c r="A692" s="179"/>
      <c r="B692" s="179"/>
      <c r="C692" s="179"/>
      <c r="D692" s="179"/>
      <c r="E692" s="179"/>
      <c r="F692" s="179"/>
      <c r="G692" s="179"/>
      <c r="H692" s="179"/>
      <c r="I692" s="179"/>
      <c r="J692" s="179"/>
      <c r="K692" s="179"/>
      <c r="L692" s="179"/>
      <c r="M692" s="179"/>
      <c r="N692" s="179"/>
      <c r="O692" s="179"/>
      <c r="P692" s="179"/>
      <c r="Q692" s="179"/>
      <c r="R692" s="179"/>
      <c r="S692" s="179"/>
      <c r="T692" s="179"/>
      <c r="U692" s="179"/>
      <c r="V692" s="179"/>
      <c r="W692" s="179"/>
      <c r="X692" s="179"/>
      <c r="Y692" s="179"/>
      <c r="Z692" s="179"/>
    </row>
    <row r="693" ht="10.5" customHeight="1">
      <c r="A693" s="179"/>
      <c r="B693" s="179"/>
      <c r="C693" s="179"/>
      <c r="D693" s="179"/>
      <c r="E693" s="179"/>
      <c r="F693" s="179"/>
      <c r="G693" s="179"/>
      <c r="H693" s="179"/>
      <c r="I693" s="179"/>
      <c r="J693" s="179"/>
      <c r="K693" s="179"/>
      <c r="L693" s="179"/>
      <c r="M693" s="179"/>
      <c r="N693" s="179"/>
      <c r="O693" s="179"/>
      <c r="P693" s="179"/>
      <c r="Q693" s="179"/>
      <c r="R693" s="179"/>
      <c r="S693" s="179"/>
      <c r="T693" s="179"/>
      <c r="U693" s="179"/>
      <c r="V693" s="179"/>
      <c r="W693" s="179"/>
      <c r="X693" s="179"/>
      <c r="Y693" s="179"/>
      <c r="Z693" s="179"/>
    </row>
    <row r="694" ht="10.5" customHeight="1">
      <c r="A694" s="179"/>
      <c r="B694" s="179"/>
      <c r="C694" s="179"/>
      <c r="D694" s="179"/>
      <c r="E694" s="179"/>
      <c r="F694" s="179"/>
      <c r="G694" s="179"/>
      <c r="H694" s="179"/>
      <c r="I694" s="179"/>
      <c r="J694" s="179"/>
      <c r="K694" s="179"/>
      <c r="L694" s="179"/>
      <c r="M694" s="179"/>
      <c r="N694" s="179"/>
      <c r="O694" s="179"/>
      <c r="P694" s="179"/>
      <c r="Q694" s="179"/>
      <c r="R694" s="179"/>
      <c r="S694" s="179"/>
      <c r="T694" s="179"/>
      <c r="U694" s="179"/>
      <c r="V694" s="179"/>
      <c r="W694" s="179"/>
      <c r="X694" s="179"/>
      <c r="Y694" s="179"/>
      <c r="Z694" s="179"/>
    </row>
    <row r="695" ht="10.5" customHeight="1">
      <c r="A695" s="179"/>
      <c r="B695" s="179"/>
      <c r="C695" s="179"/>
      <c r="D695" s="179"/>
      <c r="E695" s="179"/>
      <c r="F695" s="179"/>
      <c r="G695" s="179"/>
      <c r="H695" s="179"/>
      <c r="I695" s="179"/>
      <c r="J695" s="179"/>
      <c r="K695" s="179"/>
      <c r="L695" s="179"/>
      <c r="M695" s="179"/>
      <c r="N695" s="179"/>
      <c r="O695" s="179"/>
      <c r="P695" s="179"/>
      <c r="Q695" s="179"/>
      <c r="R695" s="179"/>
      <c r="S695" s="179"/>
      <c r="T695" s="179"/>
      <c r="U695" s="179"/>
      <c r="V695" s="179"/>
      <c r="W695" s="179"/>
      <c r="X695" s="179"/>
      <c r="Y695" s="179"/>
      <c r="Z695" s="179"/>
    </row>
    <row r="696" ht="10.5" customHeight="1">
      <c r="A696" s="179"/>
      <c r="B696" s="179"/>
      <c r="C696" s="179"/>
      <c r="D696" s="179"/>
      <c r="E696" s="179"/>
      <c r="F696" s="179"/>
      <c r="G696" s="179"/>
      <c r="H696" s="179"/>
      <c r="I696" s="179"/>
      <c r="J696" s="179"/>
      <c r="K696" s="179"/>
      <c r="L696" s="179"/>
      <c r="M696" s="179"/>
      <c r="N696" s="179"/>
      <c r="O696" s="179"/>
      <c r="P696" s="179"/>
      <c r="Q696" s="179"/>
      <c r="R696" s="179"/>
      <c r="S696" s="179"/>
      <c r="T696" s="179"/>
      <c r="U696" s="179"/>
      <c r="V696" s="179"/>
      <c r="W696" s="179"/>
      <c r="X696" s="179"/>
      <c r="Y696" s="179"/>
      <c r="Z696" s="179"/>
    </row>
    <row r="697" ht="10.5" customHeight="1">
      <c r="A697" s="179"/>
      <c r="B697" s="179"/>
      <c r="C697" s="179"/>
      <c r="D697" s="179"/>
      <c r="E697" s="179"/>
      <c r="F697" s="179"/>
      <c r="G697" s="179"/>
      <c r="H697" s="179"/>
      <c r="I697" s="179"/>
      <c r="J697" s="179"/>
      <c r="K697" s="179"/>
      <c r="L697" s="179"/>
      <c r="M697" s="179"/>
      <c r="N697" s="179"/>
      <c r="O697" s="179"/>
      <c r="P697" s="179"/>
      <c r="Q697" s="179"/>
      <c r="R697" s="179"/>
      <c r="S697" s="179"/>
      <c r="T697" s="179"/>
      <c r="U697" s="179"/>
      <c r="V697" s="179"/>
      <c r="W697" s="179"/>
      <c r="X697" s="179"/>
      <c r="Y697" s="179"/>
      <c r="Z697" s="179"/>
    </row>
    <row r="698" ht="10.5" customHeight="1">
      <c r="A698" s="179"/>
      <c r="B698" s="179"/>
      <c r="C698" s="179"/>
      <c r="D698" s="179"/>
      <c r="E698" s="179"/>
      <c r="F698" s="179"/>
      <c r="G698" s="179"/>
      <c r="H698" s="179"/>
      <c r="I698" s="179"/>
      <c r="J698" s="179"/>
      <c r="K698" s="179"/>
      <c r="L698" s="179"/>
      <c r="M698" s="179"/>
      <c r="N698" s="179"/>
      <c r="O698" s="179"/>
      <c r="P698" s="179"/>
      <c r="Q698" s="179"/>
      <c r="R698" s="179"/>
      <c r="S698" s="179"/>
      <c r="T698" s="179"/>
      <c r="U698" s="179"/>
      <c r="V698" s="179"/>
      <c r="W698" s="179"/>
      <c r="X698" s="179"/>
      <c r="Y698" s="179"/>
      <c r="Z698" s="179"/>
    </row>
    <row r="699" ht="10.5" customHeight="1">
      <c r="A699" s="179"/>
      <c r="B699" s="179"/>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c r="Y699" s="179"/>
      <c r="Z699" s="179"/>
    </row>
    <row r="700" ht="10.5" customHeight="1">
      <c r="A700" s="179"/>
      <c r="B700" s="179"/>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c r="Y700" s="179"/>
      <c r="Z700" s="179"/>
    </row>
    <row r="701" ht="10.5" customHeight="1">
      <c r="A701" s="179"/>
      <c r="B701" s="179"/>
      <c r="C701" s="179"/>
      <c r="D701" s="179"/>
      <c r="E701" s="179"/>
      <c r="F701" s="179"/>
      <c r="G701" s="179"/>
      <c r="H701" s="179"/>
      <c r="I701" s="179"/>
      <c r="J701" s="179"/>
      <c r="K701" s="179"/>
      <c r="L701" s="179"/>
      <c r="M701" s="179"/>
      <c r="N701" s="179"/>
      <c r="O701" s="179"/>
      <c r="P701" s="179"/>
      <c r="Q701" s="179"/>
      <c r="R701" s="179"/>
      <c r="S701" s="179"/>
      <c r="T701" s="179"/>
      <c r="U701" s="179"/>
      <c r="V701" s="179"/>
      <c r="W701" s="179"/>
      <c r="X701" s="179"/>
      <c r="Y701" s="179"/>
      <c r="Z701" s="179"/>
    </row>
    <row r="702" ht="10.5" customHeight="1">
      <c r="A702" s="179"/>
      <c r="B702" s="179"/>
      <c r="C702" s="179"/>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row>
    <row r="703" ht="10.5" customHeight="1">
      <c r="A703" s="179"/>
      <c r="B703" s="179"/>
      <c r="C703" s="179"/>
      <c r="D703" s="179"/>
      <c r="E703" s="179"/>
      <c r="F703" s="179"/>
      <c r="G703" s="179"/>
      <c r="H703" s="179"/>
      <c r="I703" s="179"/>
      <c r="J703" s="179"/>
      <c r="K703" s="179"/>
      <c r="L703" s="179"/>
      <c r="M703" s="179"/>
      <c r="N703" s="179"/>
      <c r="O703" s="179"/>
      <c r="P703" s="179"/>
      <c r="Q703" s="179"/>
      <c r="R703" s="179"/>
      <c r="S703" s="179"/>
      <c r="T703" s="179"/>
      <c r="U703" s="179"/>
      <c r="V703" s="179"/>
      <c r="W703" s="179"/>
      <c r="X703" s="179"/>
      <c r="Y703" s="179"/>
      <c r="Z703" s="179"/>
    </row>
    <row r="704" ht="10.5" customHeight="1">
      <c r="A704" s="179"/>
      <c r="B704" s="179"/>
      <c r="C704" s="179"/>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c r="Z704" s="179"/>
    </row>
    <row r="705" ht="10.5" customHeight="1">
      <c r="A705" s="179"/>
      <c r="B705" s="179"/>
      <c r="C705" s="179"/>
      <c r="D705" s="179"/>
      <c r="E705" s="179"/>
      <c r="F705" s="179"/>
      <c r="G705" s="179"/>
      <c r="H705" s="179"/>
      <c r="I705" s="179"/>
      <c r="J705" s="179"/>
      <c r="K705" s="179"/>
      <c r="L705" s="179"/>
      <c r="M705" s="179"/>
      <c r="N705" s="179"/>
      <c r="O705" s="179"/>
      <c r="P705" s="179"/>
      <c r="Q705" s="179"/>
      <c r="R705" s="179"/>
      <c r="S705" s="179"/>
      <c r="T705" s="179"/>
      <c r="U705" s="179"/>
      <c r="V705" s="179"/>
      <c r="W705" s="179"/>
      <c r="X705" s="179"/>
      <c r="Y705" s="179"/>
      <c r="Z705" s="179"/>
    </row>
    <row r="706" ht="10.5" customHeight="1">
      <c r="A706" s="179"/>
      <c r="B706" s="179"/>
      <c r="C706" s="179"/>
      <c r="D706" s="179"/>
      <c r="E706" s="179"/>
      <c r="F706" s="179"/>
      <c r="G706" s="179"/>
      <c r="H706" s="179"/>
      <c r="I706" s="179"/>
      <c r="J706" s="179"/>
      <c r="K706" s="179"/>
      <c r="L706" s="179"/>
      <c r="M706" s="179"/>
      <c r="N706" s="179"/>
      <c r="O706" s="179"/>
      <c r="P706" s="179"/>
      <c r="Q706" s="179"/>
      <c r="R706" s="179"/>
      <c r="S706" s="179"/>
      <c r="T706" s="179"/>
      <c r="U706" s="179"/>
      <c r="V706" s="179"/>
      <c r="W706" s="179"/>
      <c r="X706" s="179"/>
      <c r="Y706" s="179"/>
      <c r="Z706" s="179"/>
    </row>
    <row r="707" ht="10.5" customHeight="1">
      <c r="A707" s="179"/>
      <c r="B707" s="179"/>
      <c r="C707" s="179"/>
      <c r="D707" s="179"/>
      <c r="E707" s="179"/>
      <c r="F707" s="179"/>
      <c r="G707" s="179"/>
      <c r="H707" s="179"/>
      <c r="I707" s="179"/>
      <c r="J707" s="179"/>
      <c r="K707" s="179"/>
      <c r="L707" s="179"/>
      <c r="M707" s="179"/>
      <c r="N707" s="179"/>
      <c r="O707" s="179"/>
      <c r="P707" s="179"/>
      <c r="Q707" s="179"/>
      <c r="R707" s="179"/>
      <c r="S707" s="179"/>
      <c r="T707" s="179"/>
      <c r="U707" s="179"/>
      <c r="V707" s="179"/>
      <c r="W707" s="179"/>
      <c r="X707" s="179"/>
      <c r="Y707" s="179"/>
      <c r="Z707" s="179"/>
    </row>
    <row r="708" ht="10.5" customHeight="1">
      <c r="A708" s="179"/>
      <c r="B708" s="179"/>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79"/>
      <c r="Z708" s="179"/>
    </row>
    <row r="709" ht="10.5" customHeight="1">
      <c r="A709" s="179"/>
      <c r="B709" s="179"/>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row>
    <row r="710" ht="10.5" customHeight="1">
      <c r="A710" s="179"/>
      <c r="B710" s="179"/>
      <c r="C710" s="179"/>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row>
    <row r="711" ht="10.5" customHeight="1">
      <c r="A711" s="179"/>
      <c r="B711" s="179"/>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row>
    <row r="712" ht="10.5" customHeight="1">
      <c r="A712" s="179"/>
      <c r="B712" s="179"/>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row>
    <row r="713" ht="10.5" customHeight="1">
      <c r="A713" s="179"/>
      <c r="B713" s="179"/>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row>
    <row r="714" ht="10.5" customHeight="1">
      <c r="A714" s="179"/>
      <c r="B714" s="179"/>
      <c r="C714" s="179"/>
      <c r="D714" s="179"/>
      <c r="E714" s="179"/>
      <c r="F714" s="179"/>
      <c r="G714" s="179"/>
      <c r="H714" s="179"/>
      <c r="I714" s="179"/>
      <c r="J714" s="179"/>
      <c r="K714" s="179"/>
      <c r="L714" s="179"/>
      <c r="M714" s="179"/>
      <c r="N714" s="179"/>
      <c r="O714" s="179"/>
      <c r="P714" s="179"/>
      <c r="Q714" s="179"/>
      <c r="R714" s="179"/>
      <c r="S714" s="179"/>
      <c r="T714" s="179"/>
      <c r="U714" s="179"/>
      <c r="V714" s="179"/>
      <c r="W714" s="179"/>
      <c r="X714" s="179"/>
      <c r="Y714" s="179"/>
      <c r="Z714" s="179"/>
    </row>
    <row r="715" ht="10.5" customHeight="1">
      <c r="A715" s="179"/>
      <c r="B715" s="179"/>
      <c r="C715" s="179"/>
      <c r="D715" s="179"/>
      <c r="E715" s="179"/>
      <c r="F715" s="179"/>
      <c r="G715" s="179"/>
      <c r="H715" s="179"/>
      <c r="I715" s="179"/>
      <c r="J715" s="179"/>
      <c r="K715" s="179"/>
      <c r="L715" s="179"/>
      <c r="M715" s="179"/>
      <c r="N715" s="179"/>
      <c r="O715" s="179"/>
      <c r="P715" s="179"/>
      <c r="Q715" s="179"/>
      <c r="R715" s="179"/>
      <c r="S715" s="179"/>
      <c r="T715" s="179"/>
      <c r="U715" s="179"/>
      <c r="V715" s="179"/>
      <c r="W715" s="179"/>
      <c r="X715" s="179"/>
      <c r="Y715" s="179"/>
      <c r="Z715" s="179"/>
    </row>
    <row r="716" ht="10.5" customHeight="1">
      <c r="A716" s="179"/>
      <c r="B716" s="179"/>
      <c r="C716" s="179"/>
      <c r="D716" s="179"/>
      <c r="E716" s="179"/>
      <c r="F716" s="179"/>
      <c r="G716" s="179"/>
      <c r="H716" s="179"/>
      <c r="I716" s="179"/>
      <c r="J716" s="179"/>
      <c r="K716" s="179"/>
      <c r="L716" s="179"/>
      <c r="M716" s="179"/>
      <c r="N716" s="179"/>
      <c r="O716" s="179"/>
      <c r="P716" s="179"/>
      <c r="Q716" s="179"/>
      <c r="R716" s="179"/>
      <c r="S716" s="179"/>
      <c r="T716" s="179"/>
      <c r="U716" s="179"/>
      <c r="V716" s="179"/>
      <c r="W716" s="179"/>
      <c r="X716" s="179"/>
      <c r="Y716" s="179"/>
      <c r="Z716" s="179"/>
    </row>
    <row r="717" ht="10.5" customHeight="1">
      <c r="A717" s="179"/>
      <c r="B717" s="179"/>
      <c r="C717" s="179"/>
      <c r="D717" s="179"/>
      <c r="E717" s="179"/>
      <c r="F717" s="179"/>
      <c r="G717" s="179"/>
      <c r="H717" s="179"/>
      <c r="I717" s="179"/>
      <c r="J717" s="179"/>
      <c r="K717" s="179"/>
      <c r="L717" s="179"/>
      <c r="M717" s="179"/>
      <c r="N717" s="179"/>
      <c r="O717" s="179"/>
      <c r="P717" s="179"/>
      <c r="Q717" s="179"/>
      <c r="R717" s="179"/>
      <c r="S717" s="179"/>
      <c r="T717" s="179"/>
      <c r="U717" s="179"/>
      <c r="V717" s="179"/>
      <c r="W717" s="179"/>
      <c r="X717" s="179"/>
      <c r="Y717" s="179"/>
      <c r="Z717" s="179"/>
    </row>
    <row r="718" ht="10.5" customHeight="1">
      <c r="A718" s="179"/>
      <c r="B718" s="179"/>
      <c r="C718" s="179"/>
      <c r="D718" s="179"/>
      <c r="E718" s="179"/>
      <c r="F718" s="179"/>
      <c r="G718" s="179"/>
      <c r="H718" s="179"/>
      <c r="I718" s="179"/>
      <c r="J718" s="179"/>
      <c r="K718" s="179"/>
      <c r="L718" s="179"/>
      <c r="M718" s="179"/>
      <c r="N718" s="179"/>
      <c r="O718" s="179"/>
      <c r="P718" s="179"/>
      <c r="Q718" s="179"/>
      <c r="R718" s="179"/>
      <c r="S718" s="179"/>
      <c r="T718" s="179"/>
      <c r="U718" s="179"/>
      <c r="V718" s="179"/>
      <c r="W718" s="179"/>
      <c r="X718" s="179"/>
      <c r="Y718" s="179"/>
      <c r="Z718" s="179"/>
    </row>
    <row r="719" ht="10.5" customHeight="1">
      <c r="A719" s="179"/>
      <c r="B719" s="179"/>
      <c r="C719" s="179"/>
      <c r="D719" s="179"/>
      <c r="E719" s="179"/>
      <c r="F719" s="179"/>
      <c r="G719" s="179"/>
      <c r="H719" s="179"/>
      <c r="I719" s="179"/>
      <c r="J719" s="179"/>
      <c r="K719" s="179"/>
      <c r="L719" s="179"/>
      <c r="M719" s="179"/>
      <c r="N719" s="179"/>
      <c r="O719" s="179"/>
      <c r="P719" s="179"/>
      <c r="Q719" s="179"/>
      <c r="R719" s="179"/>
      <c r="S719" s="179"/>
      <c r="T719" s="179"/>
      <c r="U719" s="179"/>
      <c r="V719" s="179"/>
      <c r="W719" s="179"/>
      <c r="X719" s="179"/>
      <c r="Y719" s="179"/>
      <c r="Z719" s="179"/>
    </row>
    <row r="720" ht="10.5" customHeight="1">
      <c r="A720" s="179"/>
      <c r="B720" s="179"/>
      <c r="C720" s="179"/>
      <c r="D720" s="179"/>
      <c r="E720" s="179"/>
      <c r="F720" s="179"/>
      <c r="G720" s="179"/>
      <c r="H720" s="179"/>
      <c r="I720" s="179"/>
      <c r="J720" s="179"/>
      <c r="K720" s="179"/>
      <c r="L720" s="179"/>
      <c r="M720" s="179"/>
      <c r="N720" s="179"/>
      <c r="O720" s="179"/>
      <c r="P720" s="179"/>
      <c r="Q720" s="179"/>
      <c r="R720" s="179"/>
      <c r="S720" s="179"/>
      <c r="T720" s="179"/>
      <c r="U720" s="179"/>
      <c r="V720" s="179"/>
      <c r="W720" s="179"/>
      <c r="X720" s="179"/>
      <c r="Y720" s="179"/>
      <c r="Z720" s="179"/>
    </row>
    <row r="721" ht="10.5" customHeight="1">
      <c r="A721" s="179"/>
      <c r="B721" s="179"/>
      <c r="C721" s="179"/>
      <c r="D721" s="179"/>
      <c r="E721" s="179"/>
      <c r="F721" s="179"/>
      <c r="G721" s="179"/>
      <c r="H721" s="179"/>
      <c r="I721" s="179"/>
      <c r="J721" s="179"/>
      <c r="K721" s="179"/>
      <c r="L721" s="179"/>
      <c r="M721" s="179"/>
      <c r="N721" s="179"/>
      <c r="O721" s="179"/>
      <c r="P721" s="179"/>
      <c r="Q721" s="179"/>
      <c r="R721" s="179"/>
      <c r="S721" s="179"/>
      <c r="T721" s="179"/>
      <c r="U721" s="179"/>
      <c r="V721" s="179"/>
      <c r="W721" s="179"/>
      <c r="X721" s="179"/>
      <c r="Y721" s="179"/>
      <c r="Z721" s="179"/>
    </row>
    <row r="722" ht="10.5" customHeight="1">
      <c r="A722" s="179"/>
      <c r="B722" s="179"/>
      <c r="C722" s="179"/>
      <c r="D722" s="179"/>
      <c r="E722" s="179"/>
      <c r="F722" s="179"/>
      <c r="G722" s="179"/>
      <c r="H722" s="179"/>
      <c r="I722" s="179"/>
      <c r="J722" s="179"/>
      <c r="K722" s="179"/>
      <c r="L722" s="179"/>
      <c r="M722" s="179"/>
      <c r="N722" s="179"/>
      <c r="O722" s="179"/>
      <c r="P722" s="179"/>
      <c r="Q722" s="179"/>
      <c r="R722" s="179"/>
      <c r="S722" s="179"/>
      <c r="T722" s="179"/>
      <c r="U722" s="179"/>
      <c r="V722" s="179"/>
      <c r="W722" s="179"/>
      <c r="X722" s="179"/>
      <c r="Y722" s="179"/>
      <c r="Z722" s="179"/>
    </row>
    <row r="723" ht="10.5" customHeight="1">
      <c r="A723" s="179"/>
      <c r="B723" s="179"/>
      <c r="C723" s="179"/>
      <c r="D723" s="179"/>
      <c r="E723" s="179"/>
      <c r="F723" s="179"/>
      <c r="G723" s="179"/>
      <c r="H723" s="179"/>
      <c r="I723" s="179"/>
      <c r="J723" s="179"/>
      <c r="K723" s="179"/>
      <c r="L723" s="179"/>
      <c r="M723" s="179"/>
      <c r="N723" s="179"/>
      <c r="O723" s="179"/>
      <c r="P723" s="179"/>
      <c r="Q723" s="179"/>
      <c r="R723" s="179"/>
      <c r="S723" s="179"/>
      <c r="T723" s="179"/>
      <c r="U723" s="179"/>
      <c r="V723" s="179"/>
      <c r="W723" s="179"/>
      <c r="X723" s="179"/>
      <c r="Y723" s="179"/>
      <c r="Z723" s="179"/>
    </row>
    <row r="724" ht="10.5" customHeight="1">
      <c r="A724" s="179"/>
      <c r="B724" s="179"/>
      <c r="C724" s="179"/>
      <c r="D724" s="179"/>
      <c r="E724" s="179"/>
      <c r="F724" s="179"/>
      <c r="G724" s="179"/>
      <c r="H724" s="179"/>
      <c r="I724" s="179"/>
      <c r="J724" s="179"/>
      <c r="K724" s="179"/>
      <c r="L724" s="179"/>
      <c r="M724" s="179"/>
      <c r="N724" s="179"/>
      <c r="O724" s="179"/>
      <c r="P724" s="179"/>
      <c r="Q724" s="179"/>
      <c r="R724" s="179"/>
      <c r="S724" s="179"/>
      <c r="T724" s="179"/>
      <c r="U724" s="179"/>
      <c r="V724" s="179"/>
      <c r="W724" s="179"/>
      <c r="X724" s="179"/>
      <c r="Y724" s="179"/>
      <c r="Z724" s="179"/>
    </row>
    <row r="725" ht="10.5" customHeight="1">
      <c r="A725" s="179"/>
      <c r="B725" s="179"/>
      <c r="C725" s="179"/>
      <c r="D725" s="179"/>
      <c r="E725" s="179"/>
      <c r="F725" s="179"/>
      <c r="G725" s="179"/>
      <c r="H725" s="179"/>
      <c r="I725" s="179"/>
      <c r="J725" s="179"/>
      <c r="K725" s="179"/>
      <c r="L725" s="179"/>
      <c r="M725" s="179"/>
      <c r="N725" s="179"/>
      <c r="O725" s="179"/>
      <c r="P725" s="179"/>
      <c r="Q725" s="179"/>
      <c r="R725" s="179"/>
      <c r="S725" s="179"/>
      <c r="T725" s="179"/>
      <c r="U725" s="179"/>
      <c r="V725" s="179"/>
      <c r="W725" s="179"/>
      <c r="X725" s="179"/>
      <c r="Y725" s="179"/>
      <c r="Z725" s="179"/>
    </row>
    <row r="726" ht="10.5" customHeight="1">
      <c r="A726" s="179"/>
      <c r="B726" s="179"/>
      <c r="C726" s="179"/>
      <c r="D726" s="179"/>
      <c r="E726" s="179"/>
      <c r="F726" s="179"/>
      <c r="G726" s="179"/>
      <c r="H726" s="179"/>
      <c r="I726" s="179"/>
      <c r="J726" s="179"/>
      <c r="K726" s="179"/>
      <c r="L726" s="179"/>
      <c r="M726" s="179"/>
      <c r="N726" s="179"/>
      <c r="O726" s="179"/>
      <c r="P726" s="179"/>
      <c r="Q726" s="179"/>
      <c r="R726" s="179"/>
      <c r="S726" s="179"/>
      <c r="T726" s="179"/>
      <c r="U726" s="179"/>
      <c r="V726" s="179"/>
      <c r="W726" s="179"/>
      <c r="X726" s="179"/>
      <c r="Y726" s="179"/>
      <c r="Z726" s="179"/>
    </row>
    <row r="727" ht="10.5" customHeight="1">
      <c r="A727" s="179"/>
      <c r="B727" s="179"/>
      <c r="C727" s="179"/>
      <c r="D727" s="179"/>
      <c r="E727" s="179"/>
      <c r="F727" s="179"/>
      <c r="G727" s="179"/>
      <c r="H727" s="179"/>
      <c r="I727" s="179"/>
      <c r="J727" s="179"/>
      <c r="K727" s="179"/>
      <c r="L727" s="179"/>
      <c r="M727" s="179"/>
      <c r="N727" s="179"/>
      <c r="O727" s="179"/>
      <c r="P727" s="179"/>
      <c r="Q727" s="179"/>
      <c r="R727" s="179"/>
      <c r="S727" s="179"/>
      <c r="T727" s="179"/>
      <c r="U727" s="179"/>
      <c r="V727" s="179"/>
      <c r="W727" s="179"/>
      <c r="X727" s="179"/>
      <c r="Y727" s="179"/>
      <c r="Z727" s="179"/>
    </row>
    <row r="728" ht="10.5" customHeight="1">
      <c r="A728" s="179"/>
      <c r="B728" s="179"/>
      <c r="C728" s="179"/>
      <c r="D728" s="179"/>
      <c r="E728" s="179"/>
      <c r="F728" s="179"/>
      <c r="G728" s="179"/>
      <c r="H728" s="179"/>
      <c r="I728" s="179"/>
      <c r="J728" s="179"/>
      <c r="K728" s="179"/>
      <c r="L728" s="179"/>
      <c r="M728" s="179"/>
      <c r="N728" s="179"/>
      <c r="O728" s="179"/>
      <c r="P728" s="179"/>
      <c r="Q728" s="179"/>
      <c r="R728" s="179"/>
      <c r="S728" s="179"/>
      <c r="T728" s="179"/>
      <c r="U728" s="179"/>
      <c r="V728" s="179"/>
      <c r="W728" s="179"/>
      <c r="X728" s="179"/>
      <c r="Y728" s="179"/>
      <c r="Z728" s="179"/>
    </row>
    <row r="729" ht="10.5" customHeight="1">
      <c r="A729" s="179"/>
      <c r="B729" s="179"/>
      <c r="C729" s="179"/>
      <c r="D729" s="179"/>
      <c r="E729" s="179"/>
      <c r="F729" s="179"/>
      <c r="G729" s="179"/>
      <c r="H729" s="179"/>
      <c r="I729" s="179"/>
      <c r="J729" s="179"/>
      <c r="K729" s="179"/>
      <c r="L729" s="179"/>
      <c r="M729" s="179"/>
      <c r="N729" s="179"/>
      <c r="O729" s="179"/>
      <c r="P729" s="179"/>
      <c r="Q729" s="179"/>
      <c r="R729" s="179"/>
      <c r="S729" s="179"/>
      <c r="T729" s="179"/>
      <c r="U729" s="179"/>
      <c r="V729" s="179"/>
      <c r="W729" s="179"/>
      <c r="X729" s="179"/>
      <c r="Y729" s="179"/>
      <c r="Z729" s="179"/>
    </row>
    <row r="730" ht="10.5" customHeight="1">
      <c r="A730" s="179"/>
      <c r="B730" s="179"/>
      <c r="C730" s="179"/>
      <c r="D730" s="179"/>
      <c r="E730" s="179"/>
      <c r="F730" s="179"/>
      <c r="G730" s="179"/>
      <c r="H730" s="179"/>
      <c r="I730" s="179"/>
      <c r="J730" s="179"/>
      <c r="K730" s="179"/>
      <c r="L730" s="179"/>
      <c r="M730" s="179"/>
      <c r="N730" s="179"/>
      <c r="O730" s="179"/>
      <c r="P730" s="179"/>
      <c r="Q730" s="179"/>
      <c r="R730" s="179"/>
      <c r="S730" s="179"/>
      <c r="T730" s="179"/>
      <c r="U730" s="179"/>
      <c r="V730" s="179"/>
      <c r="W730" s="179"/>
      <c r="X730" s="179"/>
      <c r="Y730" s="179"/>
      <c r="Z730" s="179"/>
    </row>
    <row r="731" ht="10.5" customHeight="1">
      <c r="A731" s="179"/>
      <c r="B731" s="179"/>
      <c r="C731" s="179"/>
      <c r="D731" s="179"/>
      <c r="E731" s="179"/>
      <c r="F731" s="179"/>
      <c r="G731" s="179"/>
      <c r="H731" s="179"/>
      <c r="I731" s="179"/>
      <c r="J731" s="179"/>
      <c r="K731" s="179"/>
      <c r="L731" s="179"/>
      <c r="M731" s="179"/>
      <c r="N731" s="179"/>
      <c r="O731" s="179"/>
      <c r="P731" s="179"/>
      <c r="Q731" s="179"/>
      <c r="R731" s="179"/>
      <c r="S731" s="179"/>
      <c r="T731" s="179"/>
      <c r="U731" s="179"/>
      <c r="V731" s="179"/>
      <c r="W731" s="179"/>
      <c r="X731" s="179"/>
      <c r="Y731" s="179"/>
      <c r="Z731" s="179"/>
    </row>
    <row r="732" ht="10.5" customHeight="1">
      <c r="A732" s="179"/>
      <c r="B732" s="179"/>
      <c r="C732" s="179"/>
      <c r="D732" s="179"/>
      <c r="E732" s="179"/>
      <c r="F732" s="179"/>
      <c r="G732" s="179"/>
      <c r="H732" s="179"/>
      <c r="I732" s="179"/>
      <c r="J732" s="179"/>
      <c r="K732" s="179"/>
      <c r="L732" s="179"/>
      <c r="M732" s="179"/>
      <c r="N732" s="179"/>
      <c r="O732" s="179"/>
      <c r="P732" s="179"/>
      <c r="Q732" s="179"/>
      <c r="R732" s="179"/>
      <c r="S732" s="179"/>
      <c r="T732" s="179"/>
      <c r="U732" s="179"/>
      <c r="V732" s="179"/>
      <c r="W732" s="179"/>
      <c r="X732" s="179"/>
      <c r="Y732" s="179"/>
      <c r="Z732" s="179"/>
    </row>
    <row r="733" ht="10.5" customHeight="1">
      <c r="A733" s="179"/>
      <c r="B733" s="179"/>
      <c r="C733" s="179"/>
      <c r="D733" s="179"/>
      <c r="E733" s="179"/>
      <c r="F733" s="179"/>
      <c r="G733" s="179"/>
      <c r="H733" s="179"/>
      <c r="I733" s="179"/>
      <c r="J733" s="179"/>
      <c r="K733" s="179"/>
      <c r="L733" s="179"/>
      <c r="M733" s="179"/>
      <c r="N733" s="179"/>
      <c r="O733" s="179"/>
      <c r="P733" s="179"/>
      <c r="Q733" s="179"/>
      <c r="R733" s="179"/>
      <c r="S733" s="179"/>
      <c r="T733" s="179"/>
      <c r="U733" s="179"/>
      <c r="V733" s="179"/>
      <c r="W733" s="179"/>
      <c r="X733" s="179"/>
      <c r="Y733" s="179"/>
      <c r="Z733" s="179"/>
    </row>
    <row r="734" ht="10.5" customHeight="1">
      <c r="A734" s="179"/>
      <c r="B734" s="179"/>
      <c r="C734" s="179"/>
      <c r="D734" s="179"/>
      <c r="E734" s="179"/>
      <c r="F734" s="179"/>
      <c r="G734" s="179"/>
      <c r="H734" s="179"/>
      <c r="I734" s="179"/>
      <c r="J734" s="179"/>
      <c r="K734" s="179"/>
      <c r="L734" s="179"/>
      <c r="M734" s="179"/>
      <c r="N734" s="179"/>
      <c r="O734" s="179"/>
      <c r="P734" s="179"/>
      <c r="Q734" s="179"/>
      <c r="R734" s="179"/>
      <c r="S734" s="179"/>
      <c r="T734" s="179"/>
      <c r="U734" s="179"/>
      <c r="V734" s="179"/>
      <c r="W734" s="179"/>
      <c r="X734" s="179"/>
      <c r="Y734" s="179"/>
      <c r="Z734" s="179"/>
    </row>
    <row r="735" ht="10.5" customHeight="1">
      <c r="A735" s="179"/>
      <c r="B735" s="179"/>
      <c r="C735" s="179"/>
      <c r="D735" s="179"/>
      <c r="E735" s="179"/>
      <c r="F735" s="179"/>
      <c r="G735" s="179"/>
      <c r="H735" s="179"/>
      <c r="I735" s="179"/>
      <c r="J735" s="179"/>
      <c r="K735" s="179"/>
      <c r="L735" s="179"/>
      <c r="M735" s="179"/>
      <c r="N735" s="179"/>
      <c r="O735" s="179"/>
      <c r="P735" s="179"/>
      <c r="Q735" s="179"/>
      <c r="R735" s="179"/>
      <c r="S735" s="179"/>
      <c r="T735" s="179"/>
      <c r="U735" s="179"/>
      <c r="V735" s="179"/>
      <c r="W735" s="179"/>
      <c r="X735" s="179"/>
      <c r="Y735" s="179"/>
      <c r="Z735" s="179"/>
    </row>
    <row r="736" ht="10.5" customHeight="1">
      <c r="A736" s="179"/>
      <c r="B736" s="179"/>
      <c r="C736" s="179"/>
      <c r="D736" s="179"/>
      <c r="E736" s="179"/>
      <c r="F736" s="179"/>
      <c r="G736" s="179"/>
      <c r="H736" s="179"/>
      <c r="I736" s="179"/>
      <c r="J736" s="179"/>
      <c r="K736" s="179"/>
      <c r="L736" s="179"/>
      <c r="M736" s="179"/>
      <c r="N736" s="179"/>
      <c r="O736" s="179"/>
      <c r="P736" s="179"/>
      <c r="Q736" s="179"/>
      <c r="R736" s="179"/>
      <c r="S736" s="179"/>
      <c r="T736" s="179"/>
      <c r="U736" s="179"/>
      <c r="V736" s="179"/>
      <c r="W736" s="179"/>
      <c r="X736" s="179"/>
      <c r="Y736" s="179"/>
      <c r="Z736" s="179"/>
    </row>
    <row r="737" ht="10.5" customHeight="1">
      <c r="A737" s="179"/>
      <c r="B737" s="179"/>
      <c r="C737" s="179"/>
      <c r="D737" s="179"/>
      <c r="E737" s="179"/>
      <c r="F737" s="179"/>
      <c r="G737" s="179"/>
      <c r="H737" s="179"/>
      <c r="I737" s="179"/>
      <c r="J737" s="179"/>
      <c r="K737" s="179"/>
      <c r="L737" s="179"/>
      <c r="M737" s="179"/>
      <c r="N737" s="179"/>
      <c r="O737" s="179"/>
      <c r="P737" s="179"/>
      <c r="Q737" s="179"/>
      <c r="R737" s="179"/>
      <c r="S737" s="179"/>
      <c r="T737" s="179"/>
      <c r="U737" s="179"/>
      <c r="V737" s="179"/>
      <c r="W737" s="179"/>
      <c r="X737" s="179"/>
      <c r="Y737" s="179"/>
      <c r="Z737" s="179"/>
    </row>
    <row r="738" ht="10.5" customHeight="1">
      <c r="A738" s="179"/>
      <c r="B738" s="179"/>
      <c r="C738" s="179"/>
      <c r="D738" s="179"/>
      <c r="E738" s="179"/>
      <c r="F738" s="179"/>
      <c r="G738" s="179"/>
      <c r="H738" s="179"/>
      <c r="I738" s="179"/>
      <c r="J738" s="179"/>
      <c r="K738" s="179"/>
      <c r="L738" s="179"/>
      <c r="M738" s="179"/>
      <c r="N738" s="179"/>
      <c r="O738" s="179"/>
      <c r="P738" s="179"/>
      <c r="Q738" s="179"/>
      <c r="R738" s="179"/>
      <c r="S738" s="179"/>
      <c r="T738" s="179"/>
      <c r="U738" s="179"/>
      <c r="V738" s="179"/>
      <c r="W738" s="179"/>
      <c r="X738" s="179"/>
      <c r="Y738" s="179"/>
      <c r="Z738" s="179"/>
    </row>
    <row r="739" ht="10.5" customHeight="1">
      <c r="A739" s="179"/>
      <c r="B739" s="179"/>
      <c r="C739" s="179"/>
      <c r="D739" s="179"/>
      <c r="E739" s="179"/>
      <c r="F739" s="179"/>
      <c r="G739" s="179"/>
      <c r="H739" s="179"/>
      <c r="I739" s="179"/>
      <c r="J739" s="179"/>
      <c r="K739" s="179"/>
      <c r="L739" s="179"/>
      <c r="M739" s="179"/>
      <c r="N739" s="179"/>
      <c r="O739" s="179"/>
      <c r="P739" s="179"/>
      <c r="Q739" s="179"/>
      <c r="R739" s="179"/>
      <c r="S739" s="179"/>
      <c r="T739" s="179"/>
      <c r="U739" s="179"/>
      <c r="V739" s="179"/>
      <c r="W739" s="179"/>
      <c r="X739" s="179"/>
      <c r="Y739" s="179"/>
      <c r="Z739" s="179"/>
    </row>
    <row r="740" ht="10.5" customHeight="1">
      <c r="A740" s="179"/>
      <c r="B740" s="179"/>
      <c r="C740" s="179"/>
      <c r="D740" s="179"/>
      <c r="E740" s="179"/>
      <c r="F740" s="179"/>
      <c r="G740" s="179"/>
      <c r="H740" s="179"/>
      <c r="I740" s="179"/>
      <c r="J740" s="179"/>
      <c r="K740" s="179"/>
      <c r="L740" s="179"/>
      <c r="M740" s="179"/>
      <c r="N740" s="179"/>
      <c r="O740" s="179"/>
      <c r="P740" s="179"/>
      <c r="Q740" s="179"/>
      <c r="R740" s="179"/>
      <c r="S740" s="179"/>
      <c r="T740" s="179"/>
      <c r="U740" s="179"/>
      <c r="V740" s="179"/>
      <c r="W740" s="179"/>
      <c r="X740" s="179"/>
      <c r="Y740" s="179"/>
      <c r="Z740" s="179"/>
    </row>
    <row r="741" ht="10.5" customHeight="1">
      <c r="A741" s="179"/>
      <c r="B741" s="179"/>
      <c r="C741" s="179"/>
      <c r="D741" s="179"/>
      <c r="E741" s="179"/>
      <c r="F741" s="179"/>
      <c r="G741" s="179"/>
      <c r="H741" s="179"/>
      <c r="I741" s="179"/>
      <c r="J741" s="179"/>
      <c r="K741" s="179"/>
      <c r="L741" s="179"/>
      <c r="M741" s="179"/>
      <c r="N741" s="179"/>
      <c r="O741" s="179"/>
      <c r="P741" s="179"/>
      <c r="Q741" s="179"/>
      <c r="R741" s="179"/>
      <c r="S741" s="179"/>
      <c r="T741" s="179"/>
      <c r="U741" s="179"/>
      <c r="V741" s="179"/>
      <c r="W741" s="179"/>
      <c r="X741" s="179"/>
      <c r="Y741" s="179"/>
      <c r="Z741" s="179"/>
    </row>
    <row r="742" ht="10.5" customHeight="1">
      <c r="A742" s="179"/>
      <c r="B742" s="179"/>
      <c r="C742" s="179"/>
      <c r="D742" s="179"/>
      <c r="E742" s="179"/>
      <c r="F742" s="179"/>
      <c r="G742" s="179"/>
      <c r="H742" s="179"/>
      <c r="I742" s="179"/>
      <c r="J742" s="179"/>
      <c r="K742" s="179"/>
      <c r="L742" s="179"/>
      <c r="M742" s="179"/>
      <c r="N742" s="179"/>
      <c r="O742" s="179"/>
      <c r="P742" s="179"/>
      <c r="Q742" s="179"/>
      <c r="R742" s="179"/>
      <c r="S742" s="179"/>
      <c r="T742" s="179"/>
      <c r="U742" s="179"/>
      <c r="V742" s="179"/>
      <c r="W742" s="179"/>
      <c r="X742" s="179"/>
      <c r="Y742" s="179"/>
      <c r="Z742" s="179"/>
    </row>
    <row r="743" ht="10.5" customHeight="1">
      <c r="A743" s="179"/>
      <c r="B743" s="179"/>
      <c r="C743" s="179"/>
      <c r="D743" s="179"/>
      <c r="E743" s="179"/>
      <c r="F743" s="179"/>
      <c r="G743" s="179"/>
      <c r="H743" s="179"/>
      <c r="I743" s="179"/>
      <c r="J743" s="179"/>
      <c r="K743" s="179"/>
      <c r="L743" s="179"/>
      <c r="M743" s="179"/>
      <c r="N743" s="179"/>
      <c r="O743" s="179"/>
      <c r="P743" s="179"/>
      <c r="Q743" s="179"/>
      <c r="R743" s="179"/>
      <c r="S743" s="179"/>
      <c r="T743" s="179"/>
      <c r="U743" s="179"/>
      <c r="V743" s="179"/>
      <c r="W743" s="179"/>
      <c r="X743" s="179"/>
      <c r="Y743" s="179"/>
      <c r="Z743" s="179"/>
    </row>
    <row r="744" ht="10.5" customHeight="1">
      <c r="A744" s="179"/>
      <c r="B744" s="179"/>
      <c r="C744" s="179"/>
      <c r="D744" s="179"/>
      <c r="E744" s="179"/>
      <c r="F744" s="179"/>
      <c r="G744" s="179"/>
      <c r="H744" s="179"/>
      <c r="I744" s="179"/>
      <c r="J744" s="179"/>
      <c r="K744" s="179"/>
      <c r="L744" s="179"/>
      <c r="M744" s="179"/>
      <c r="N744" s="179"/>
      <c r="O744" s="179"/>
      <c r="P744" s="179"/>
      <c r="Q744" s="179"/>
      <c r="R744" s="179"/>
      <c r="S744" s="179"/>
      <c r="T744" s="179"/>
      <c r="U744" s="179"/>
      <c r="V744" s="179"/>
      <c r="W744" s="179"/>
      <c r="X744" s="179"/>
      <c r="Y744" s="179"/>
      <c r="Z744" s="179"/>
    </row>
    <row r="745" ht="10.5" customHeight="1">
      <c r="A745" s="179"/>
      <c r="B745" s="179"/>
      <c r="C745" s="179"/>
      <c r="D745" s="179"/>
      <c r="E745" s="179"/>
      <c r="F745" s="179"/>
      <c r="G745" s="179"/>
      <c r="H745" s="179"/>
      <c r="I745" s="179"/>
      <c r="J745" s="179"/>
      <c r="K745" s="179"/>
      <c r="L745" s="179"/>
      <c r="M745" s="179"/>
      <c r="N745" s="179"/>
      <c r="O745" s="179"/>
      <c r="P745" s="179"/>
      <c r="Q745" s="179"/>
      <c r="R745" s="179"/>
      <c r="S745" s="179"/>
      <c r="T745" s="179"/>
      <c r="U745" s="179"/>
      <c r="V745" s="179"/>
      <c r="W745" s="179"/>
      <c r="X745" s="179"/>
      <c r="Y745" s="179"/>
      <c r="Z745" s="179"/>
    </row>
    <row r="746" ht="10.5" customHeight="1">
      <c r="A746" s="179"/>
      <c r="B746" s="179"/>
      <c r="C746" s="179"/>
      <c r="D746" s="179"/>
      <c r="E746" s="179"/>
      <c r="F746" s="179"/>
      <c r="G746" s="179"/>
      <c r="H746" s="179"/>
      <c r="I746" s="179"/>
      <c r="J746" s="179"/>
      <c r="K746" s="179"/>
      <c r="L746" s="179"/>
      <c r="M746" s="179"/>
      <c r="N746" s="179"/>
      <c r="O746" s="179"/>
      <c r="P746" s="179"/>
      <c r="Q746" s="179"/>
      <c r="R746" s="179"/>
      <c r="S746" s="179"/>
      <c r="T746" s="179"/>
      <c r="U746" s="179"/>
      <c r="V746" s="179"/>
      <c r="W746" s="179"/>
      <c r="X746" s="179"/>
      <c r="Y746" s="179"/>
      <c r="Z746" s="179"/>
    </row>
    <row r="747" ht="10.5" customHeight="1">
      <c r="A747" s="179"/>
      <c r="B747" s="179"/>
      <c r="C747" s="179"/>
      <c r="D747" s="179"/>
      <c r="E747" s="179"/>
      <c r="F747" s="179"/>
      <c r="G747" s="179"/>
      <c r="H747" s="179"/>
      <c r="I747" s="179"/>
      <c r="J747" s="179"/>
      <c r="K747" s="179"/>
      <c r="L747" s="179"/>
      <c r="M747" s="179"/>
      <c r="N747" s="179"/>
      <c r="O747" s="179"/>
      <c r="P747" s="179"/>
      <c r="Q747" s="179"/>
      <c r="R747" s="179"/>
      <c r="S747" s="179"/>
      <c r="T747" s="179"/>
      <c r="U747" s="179"/>
      <c r="V747" s="179"/>
      <c r="W747" s="179"/>
      <c r="X747" s="179"/>
      <c r="Y747" s="179"/>
      <c r="Z747" s="179"/>
    </row>
    <row r="748" ht="10.5" customHeight="1">
      <c r="A748" s="179"/>
      <c r="B748" s="179"/>
      <c r="C748" s="179"/>
      <c r="D748" s="179"/>
      <c r="E748" s="179"/>
      <c r="F748" s="179"/>
      <c r="G748" s="179"/>
      <c r="H748" s="179"/>
      <c r="I748" s="179"/>
      <c r="J748" s="179"/>
      <c r="K748" s="179"/>
      <c r="L748" s="179"/>
      <c r="M748" s="179"/>
      <c r="N748" s="179"/>
      <c r="O748" s="179"/>
      <c r="P748" s="179"/>
      <c r="Q748" s="179"/>
      <c r="R748" s="179"/>
      <c r="S748" s="179"/>
      <c r="T748" s="179"/>
      <c r="U748" s="179"/>
      <c r="V748" s="179"/>
      <c r="W748" s="179"/>
      <c r="X748" s="179"/>
      <c r="Y748" s="179"/>
      <c r="Z748" s="179"/>
    </row>
    <row r="749" ht="10.5" customHeight="1">
      <c r="A749" s="179"/>
      <c r="B749" s="179"/>
      <c r="C749" s="179"/>
      <c r="D749" s="179"/>
      <c r="E749" s="179"/>
      <c r="F749" s="179"/>
      <c r="G749" s="179"/>
      <c r="H749" s="179"/>
      <c r="I749" s="179"/>
      <c r="J749" s="179"/>
      <c r="K749" s="179"/>
      <c r="L749" s="179"/>
      <c r="M749" s="179"/>
      <c r="N749" s="179"/>
      <c r="O749" s="179"/>
      <c r="P749" s="179"/>
      <c r="Q749" s="179"/>
      <c r="R749" s="179"/>
      <c r="S749" s="179"/>
      <c r="T749" s="179"/>
      <c r="U749" s="179"/>
      <c r="V749" s="179"/>
      <c r="W749" s="179"/>
      <c r="X749" s="179"/>
      <c r="Y749" s="179"/>
      <c r="Z749" s="179"/>
    </row>
    <row r="750" ht="10.5" customHeight="1">
      <c r="A750" s="179"/>
      <c r="B750" s="179"/>
      <c r="C750" s="179"/>
      <c r="D750" s="179"/>
      <c r="E750" s="179"/>
      <c r="F750" s="179"/>
      <c r="G750" s="179"/>
      <c r="H750" s="179"/>
      <c r="I750" s="179"/>
      <c r="J750" s="179"/>
      <c r="K750" s="179"/>
      <c r="L750" s="179"/>
      <c r="M750" s="179"/>
      <c r="N750" s="179"/>
      <c r="O750" s="179"/>
      <c r="P750" s="179"/>
      <c r="Q750" s="179"/>
      <c r="R750" s="179"/>
      <c r="S750" s="179"/>
      <c r="T750" s="179"/>
      <c r="U750" s="179"/>
      <c r="V750" s="179"/>
      <c r="W750" s="179"/>
      <c r="X750" s="179"/>
      <c r="Y750" s="179"/>
      <c r="Z750" s="179"/>
    </row>
    <row r="751" ht="10.5" customHeight="1">
      <c r="A751" s="179"/>
      <c r="B751" s="179"/>
      <c r="C751" s="179"/>
      <c r="D751" s="179"/>
      <c r="E751" s="179"/>
      <c r="F751" s="179"/>
      <c r="G751" s="179"/>
      <c r="H751" s="179"/>
      <c r="I751" s="179"/>
      <c r="J751" s="179"/>
      <c r="K751" s="179"/>
      <c r="L751" s="179"/>
      <c r="M751" s="179"/>
      <c r="N751" s="179"/>
      <c r="O751" s="179"/>
      <c r="P751" s="179"/>
      <c r="Q751" s="179"/>
      <c r="R751" s="179"/>
      <c r="S751" s="179"/>
      <c r="T751" s="179"/>
      <c r="U751" s="179"/>
      <c r="V751" s="179"/>
      <c r="W751" s="179"/>
      <c r="X751" s="179"/>
      <c r="Y751" s="179"/>
      <c r="Z751" s="179"/>
    </row>
    <row r="752" ht="10.5" customHeight="1">
      <c r="A752" s="179"/>
      <c r="B752" s="179"/>
      <c r="C752" s="179"/>
      <c r="D752" s="179"/>
      <c r="E752" s="179"/>
      <c r="F752" s="179"/>
      <c r="G752" s="179"/>
      <c r="H752" s="179"/>
      <c r="I752" s="179"/>
      <c r="J752" s="179"/>
      <c r="K752" s="179"/>
      <c r="L752" s="179"/>
      <c r="M752" s="179"/>
      <c r="N752" s="179"/>
      <c r="O752" s="179"/>
      <c r="P752" s="179"/>
      <c r="Q752" s="179"/>
      <c r="R752" s="179"/>
      <c r="S752" s="179"/>
      <c r="T752" s="179"/>
      <c r="U752" s="179"/>
      <c r="V752" s="179"/>
      <c r="W752" s="179"/>
      <c r="X752" s="179"/>
      <c r="Y752" s="179"/>
      <c r="Z752" s="179"/>
    </row>
    <row r="753" ht="10.5" customHeight="1">
      <c r="A753" s="179"/>
      <c r="B753" s="179"/>
      <c r="C753" s="179"/>
      <c r="D753" s="179"/>
      <c r="E753" s="179"/>
      <c r="F753" s="179"/>
      <c r="G753" s="179"/>
      <c r="H753" s="179"/>
      <c r="I753" s="179"/>
      <c r="J753" s="179"/>
      <c r="K753" s="179"/>
      <c r="L753" s="179"/>
      <c r="M753" s="179"/>
      <c r="N753" s="179"/>
      <c r="O753" s="179"/>
      <c r="P753" s="179"/>
      <c r="Q753" s="179"/>
      <c r="R753" s="179"/>
      <c r="S753" s="179"/>
      <c r="T753" s="179"/>
      <c r="U753" s="179"/>
      <c r="V753" s="179"/>
      <c r="W753" s="179"/>
      <c r="X753" s="179"/>
      <c r="Y753" s="179"/>
      <c r="Z753" s="179"/>
    </row>
    <row r="754" ht="10.5" customHeight="1">
      <c r="A754" s="179"/>
      <c r="B754" s="179"/>
      <c r="C754" s="179"/>
      <c r="D754" s="179"/>
      <c r="E754" s="179"/>
      <c r="F754" s="179"/>
      <c r="G754" s="179"/>
      <c r="H754" s="179"/>
      <c r="I754" s="179"/>
      <c r="J754" s="179"/>
      <c r="K754" s="179"/>
      <c r="L754" s="179"/>
      <c r="M754" s="179"/>
      <c r="N754" s="179"/>
      <c r="O754" s="179"/>
      <c r="P754" s="179"/>
      <c r="Q754" s="179"/>
      <c r="R754" s="179"/>
      <c r="S754" s="179"/>
      <c r="T754" s="179"/>
      <c r="U754" s="179"/>
      <c r="V754" s="179"/>
      <c r="W754" s="179"/>
      <c r="X754" s="179"/>
      <c r="Y754" s="179"/>
      <c r="Z754" s="179"/>
    </row>
    <row r="755" ht="10.5" customHeight="1">
      <c r="A755" s="179"/>
      <c r="B755" s="179"/>
      <c r="C755" s="179"/>
      <c r="D755" s="179"/>
      <c r="E755" s="179"/>
      <c r="F755" s="179"/>
      <c r="G755" s="179"/>
      <c r="H755" s="179"/>
      <c r="I755" s="179"/>
      <c r="J755" s="179"/>
      <c r="K755" s="179"/>
      <c r="L755" s="179"/>
      <c r="M755" s="179"/>
      <c r="N755" s="179"/>
      <c r="O755" s="179"/>
      <c r="P755" s="179"/>
      <c r="Q755" s="179"/>
      <c r="R755" s="179"/>
      <c r="S755" s="179"/>
      <c r="T755" s="179"/>
      <c r="U755" s="179"/>
      <c r="V755" s="179"/>
      <c r="W755" s="179"/>
      <c r="X755" s="179"/>
      <c r="Y755" s="179"/>
      <c r="Z755" s="179"/>
    </row>
    <row r="756" ht="10.5" customHeight="1">
      <c r="A756" s="179"/>
      <c r="B756" s="179"/>
      <c r="C756" s="179"/>
      <c r="D756" s="179"/>
      <c r="E756" s="179"/>
      <c r="F756" s="179"/>
      <c r="G756" s="179"/>
      <c r="H756" s="179"/>
      <c r="I756" s="179"/>
      <c r="J756" s="179"/>
      <c r="K756" s="179"/>
      <c r="L756" s="179"/>
      <c r="M756" s="179"/>
      <c r="N756" s="179"/>
      <c r="O756" s="179"/>
      <c r="P756" s="179"/>
      <c r="Q756" s="179"/>
      <c r="R756" s="179"/>
      <c r="S756" s="179"/>
      <c r="T756" s="179"/>
      <c r="U756" s="179"/>
      <c r="V756" s="179"/>
      <c r="W756" s="179"/>
      <c r="X756" s="179"/>
      <c r="Y756" s="179"/>
      <c r="Z756" s="179"/>
    </row>
    <row r="757" ht="10.5" customHeight="1">
      <c r="A757" s="179"/>
      <c r="B757" s="179"/>
      <c r="C757" s="179"/>
      <c r="D757" s="179"/>
      <c r="E757" s="179"/>
      <c r="F757" s="179"/>
      <c r="G757" s="179"/>
      <c r="H757" s="179"/>
      <c r="I757" s="179"/>
      <c r="J757" s="179"/>
      <c r="K757" s="179"/>
      <c r="L757" s="179"/>
      <c r="M757" s="179"/>
      <c r="N757" s="179"/>
      <c r="O757" s="179"/>
      <c r="P757" s="179"/>
      <c r="Q757" s="179"/>
      <c r="R757" s="179"/>
      <c r="S757" s="179"/>
      <c r="T757" s="179"/>
      <c r="U757" s="179"/>
      <c r="V757" s="179"/>
      <c r="W757" s="179"/>
      <c r="X757" s="179"/>
      <c r="Y757" s="179"/>
      <c r="Z757" s="179"/>
    </row>
    <row r="758" ht="10.5" customHeight="1">
      <c r="A758" s="179"/>
      <c r="B758" s="179"/>
      <c r="C758" s="179"/>
      <c r="D758" s="179"/>
      <c r="E758" s="179"/>
      <c r="F758" s="179"/>
      <c r="G758" s="179"/>
      <c r="H758" s="179"/>
      <c r="I758" s="179"/>
      <c r="J758" s="179"/>
      <c r="K758" s="179"/>
      <c r="L758" s="179"/>
      <c r="M758" s="179"/>
      <c r="N758" s="179"/>
      <c r="O758" s="179"/>
      <c r="P758" s="179"/>
      <c r="Q758" s="179"/>
      <c r="R758" s="179"/>
      <c r="S758" s="179"/>
      <c r="T758" s="179"/>
      <c r="U758" s="179"/>
      <c r="V758" s="179"/>
      <c r="W758" s="179"/>
      <c r="X758" s="179"/>
      <c r="Y758" s="179"/>
      <c r="Z758" s="179"/>
    </row>
    <row r="759" ht="10.5" customHeight="1">
      <c r="A759" s="179"/>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ht="10.5" customHeight="1">
      <c r="A760" s="179"/>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row r="761" ht="10.5" customHeight="1">
      <c r="A761" s="179"/>
      <c r="B761" s="179"/>
      <c r="C761" s="179"/>
      <c r="D761" s="179"/>
      <c r="E761" s="179"/>
      <c r="F761" s="179"/>
      <c r="G761" s="179"/>
      <c r="H761" s="179"/>
      <c r="I761" s="179"/>
      <c r="J761" s="179"/>
      <c r="K761" s="179"/>
      <c r="L761" s="179"/>
      <c r="M761" s="179"/>
      <c r="N761" s="179"/>
      <c r="O761" s="179"/>
      <c r="P761" s="179"/>
      <c r="Q761" s="179"/>
      <c r="R761" s="179"/>
      <c r="S761" s="179"/>
      <c r="T761" s="179"/>
      <c r="U761" s="179"/>
      <c r="V761" s="179"/>
      <c r="W761" s="179"/>
      <c r="X761" s="179"/>
      <c r="Y761" s="179"/>
      <c r="Z761" s="179"/>
    </row>
    <row r="762" ht="10.5" customHeight="1">
      <c r="A762" s="179"/>
      <c r="B762" s="179"/>
      <c r="C762" s="179"/>
      <c r="D762" s="179"/>
      <c r="E762" s="179"/>
      <c r="F762" s="179"/>
      <c r="G762" s="179"/>
      <c r="H762" s="179"/>
      <c r="I762" s="179"/>
      <c r="J762" s="179"/>
      <c r="K762" s="179"/>
      <c r="L762" s="179"/>
      <c r="M762" s="179"/>
      <c r="N762" s="179"/>
      <c r="O762" s="179"/>
      <c r="P762" s="179"/>
      <c r="Q762" s="179"/>
      <c r="R762" s="179"/>
      <c r="S762" s="179"/>
      <c r="T762" s="179"/>
      <c r="U762" s="179"/>
      <c r="V762" s="179"/>
      <c r="W762" s="179"/>
      <c r="X762" s="179"/>
      <c r="Y762" s="179"/>
      <c r="Z762" s="179"/>
    </row>
    <row r="763" ht="10.5" customHeight="1">
      <c r="A763" s="179"/>
      <c r="B763" s="179"/>
      <c r="C763" s="179"/>
      <c r="D763" s="179"/>
      <c r="E763" s="179"/>
      <c r="F763" s="179"/>
      <c r="G763" s="179"/>
      <c r="H763" s="179"/>
      <c r="I763" s="179"/>
      <c r="J763" s="179"/>
      <c r="K763" s="179"/>
      <c r="L763" s="179"/>
      <c r="M763" s="179"/>
      <c r="N763" s="179"/>
      <c r="O763" s="179"/>
      <c r="P763" s="179"/>
      <c r="Q763" s="179"/>
      <c r="R763" s="179"/>
      <c r="S763" s="179"/>
      <c r="T763" s="179"/>
      <c r="U763" s="179"/>
      <c r="V763" s="179"/>
      <c r="W763" s="179"/>
      <c r="X763" s="179"/>
      <c r="Y763" s="179"/>
      <c r="Z763" s="179"/>
    </row>
    <row r="764" ht="10.5" customHeight="1">
      <c r="A764" s="179"/>
      <c r="B764" s="179"/>
      <c r="C764" s="179"/>
      <c r="D764" s="179"/>
      <c r="E764" s="179"/>
      <c r="F764" s="179"/>
      <c r="G764" s="179"/>
      <c r="H764" s="179"/>
      <c r="I764" s="179"/>
      <c r="J764" s="179"/>
      <c r="K764" s="179"/>
      <c r="L764" s="179"/>
      <c r="M764" s="179"/>
      <c r="N764" s="179"/>
      <c r="O764" s="179"/>
      <c r="P764" s="179"/>
      <c r="Q764" s="179"/>
      <c r="R764" s="179"/>
      <c r="S764" s="179"/>
      <c r="T764" s="179"/>
      <c r="U764" s="179"/>
      <c r="V764" s="179"/>
      <c r="W764" s="179"/>
      <c r="X764" s="179"/>
      <c r="Y764" s="179"/>
      <c r="Z764" s="179"/>
    </row>
    <row r="765" ht="10.5" customHeight="1">
      <c r="A765" s="179"/>
      <c r="B765" s="179"/>
      <c r="C765" s="179"/>
      <c r="D765" s="179"/>
      <c r="E765" s="179"/>
      <c r="F765" s="179"/>
      <c r="G765" s="179"/>
      <c r="H765" s="179"/>
      <c r="I765" s="179"/>
      <c r="J765" s="179"/>
      <c r="K765" s="179"/>
      <c r="L765" s="179"/>
      <c r="M765" s="179"/>
      <c r="N765" s="179"/>
      <c r="O765" s="179"/>
      <c r="P765" s="179"/>
      <c r="Q765" s="179"/>
      <c r="R765" s="179"/>
      <c r="S765" s="179"/>
      <c r="T765" s="179"/>
      <c r="U765" s="179"/>
      <c r="V765" s="179"/>
      <c r="W765" s="179"/>
      <c r="X765" s="179"/>
      <c r="Y765" s="179"/>
      <c r="Z765" s="179"/>
    </row>
    <row r="766" ht="10.5" customHeight="1">
      <c r="A766" s="179"/>
      <c r="B766" s="179"/>
      <c r="C766" s="179"/>
      <c r="D766" s="179"/>
      <c r="E766" s="179"/>
      <c r="F766" s="179"/>
      <c r="G766" s="179"/>
      <c r="H766" s="179"/>
      <c r="I766" s="179"/>
      <c r="J766" s="179"/>
      <c r="K766" s="179"/>
      <c r="L766" s="179"/>
      <c r="M766" s="179"/>
      <c r="N766" s="179"/>
      <c r="O766" s="179"/>
      <c r="P766" s="179"/>
      <c r="Q766" s="179"/>
      <c r="R766" s="179"/>
      <c r="S766" s="179"/>
      <c r="T766" s="179"/>
      <c r="U766" s="179"/>
      <c r="V766" s="179"/>
      <c r="W766" s="179"/>
      <c r="X766" s="179"/>
      <c r="Y766" s="179"/>
      <c r="Z766" s="179"/>
    </row>
    <row r="767" ht="10.5" customHeight="1">
      <c r="A767" s="179"/>
      <c r="B767" s="179"/>
      <c r="C767" s="179"/>
      <c r="D767" s="179"/>
      <c r="E767" s="179"/>
      <c r="F767" s="179"/>
      <c r="G767" s="179"/>
      <c r="H767" s="179"/>
      <c r="I767" s="179"/>
      <c r="J767" s="179"/>
      <c r="K767" s="179"/>
      <c r="L767" s="179"/>
      <c r="M767" s="179"/>
      <c r="N767" s="179"/>
      <c r="O767" s="179"/>
      <c r="P767" s="179"/>
      <c r="Q767" s="179"/>
      <c r="R767" s="179"/>
      <c r="S767" s="179"/>
      <c r="T767" s="179"/>
      <c r="U767" s="179"/>
      <c r="V767" s="179"/>
      <c r="W767" s="179"/>
      <c r="X767" s="179"/>
      <c r="Y767" s="179"/>
      <c r="Z767" s="179"/>
    </row>
    <row r="768" ht="10.5" customHeight="1">
      <c r="A768" s="179"/>
      <c r="B768" s="179"/>
      <c r="C768" s="179"/>
      <c r="D768" s="179"/>
      <c r="E768" s="179"/>
      <c r="F768" s="179"/>
      <c r="G768" s="179"/>
      <c r="H768" s="179"/>
      <c r="I768" s="179"/>
      <c r="J768" s="179"/>
      <c r="K768" s="179"/>
      <c r="L768" s="179"/>
      <c r="M768" s="179"/>
      <c r="N768" s="179"/>
      <c r="O768" s="179"/>
      <c r="P768" s="179"/>
      <c r="Q768" s="179"/>
      <c r="R768" s="179"/>
      <c r="S768" s="179"/>
      <c r="T768" s="179"/>
      <c r="U768" s="179"/>
      <c r="V768" s="179"/>
      <c r="W768" s="179"/>
      <c r="X768" s="179"/>
      <c r="Y768" s="179"/>
      <c r="Z768" s="179"/>
    </row>
    <row r="769" ht="10.5" customHeight="1">
      <c r="A769" s="179"/>
      <c r="B769" s="179"/>
      <c r="C769" s="179"/>
      <c r="D769" s="179"/>
      <c r="E769" s="179"/>
      <c r="F769" s="179"/>
      <c r="G769" s="179"/>
      <c r="H769" s="179"/>
      <c r="I769" s="179"/>
      <c r="J769" s="179"/>
      <c r="K769" s="179"/>
      <c r="L769" s="179"/>
      <c r="M769" s="179"/>
      <c r="N769" s="179"/>
      <c r="O769" s="179"/>
      <c r="P769" s="179"/>
      <c r="Q769" s="179"/>
      <c r="R769" s="179"/>
      <c r="S769" s="179"/>
      <c r="T769" s="179"/>
      <c r="U769" s="179"/>
      <c r="V769" s="179"/>
      <c r="W769" s="179"/>
      <c r="X769" s="179"/>
      <c r="Y769" s="179"/>
      <c r="Z769" s="179"/>
    </row>
    <row r="770" ht="10.5" customHeight="1">
      <c r="A770" s="179"/>
      <c r="B770" s="179"/>
      <c r="C770" s="179"/>
      <c r="D770" s="179"/>
      <c r="E770" s="179"/>
      <c r="F770" s="179"/>
      <c r="G770" s="179"/>
      <c r="H770" s="179"/>
      <c r="I770" s="179"/>
      <c r="J770" s="179"/>
      <c r="K770" s="179"/>
      <c r="L770" s="179"/>
      <c r="M770" s="179"/>
      <c r="N770" s="179"/>
      <c r="O770" s="179"/>
      <c r="P770" s="179"/>
      <c r="Q770" s="179"/>
      <c r="R770" s="179"/>
      <c r="S770" s="179"/>
      <c r="T770" s="179"/>
      <c r="U770" s="179"/>
      <c r="V770" s="179"/>
      <c r="W770" s="179"/>
      <c r="X770" s="179"/>
      <c r="Y770" s="179"/>
      <c r="Z770" s="179"/>
    </row>
    <row r="771" ht="10.5" customHeight="1">
      <c r="A771" s="179"/>
      <c r="B771" s="179"/>
      <c r="C771" s="179"/>
      <c r="D771" s="179"/>
      <c r="E771" s="179"/>
      <c r="F771" s="179"/>
      <c r="G771" s="179"/>
      <c r="H771" s="179"/>
      <c r="I771" s="179"/>
      <c r="J771" s="179"/>
      <c r="K771" s="179"/>
      <c r="L771" s="179"/>
      <c r="M771" s="179"/>
      <c r="N771" s="179"/>
      <c r="O771" s="179"/>
      <c r="P771" s="179"/>
      <c r="Q771" s="179"/>
      <c r="R771" s="179"/>
      <c r="S771" s="179"/>
      <c r="T771" s="179"/>
      <c r="U771" s="179"/>
      <c r="V771" s="179"/>
      <c r="W771" s="179"/>
      <c r="X771" s="179"/>
      <c r="Y771" s="179"/>
      <c r="Z771" s="179"/>
    </row>
    <row r="772" ht="10.5" customHeight="1">
      <c r="A772" s="179"/>
      <c r="B772" s="179"/>
      <c r="C772" s="179"/>
      <c r="D772" s="179"/>
      <c r="E772" s="179"/>
      <c r="F772" s="179"/>
      <c r="G772" s="179"/>
      <c r="H772" s="179"/>
      <c r="I772" s="179"/>
      <c r="J772" s="179"/>
      <c r="K772" s="179"/>
      <c r="L772" s="179"/>
      <c r="M772" s="179"/>
      <c r="N772" s="179"/>
      <c r="O772" s="179"/>
      <c r="P772" s="179"/>
      <c r="Q772" s="179"/>
      <c r="R772" s="179"/>
      <c r="S772" s="179"/>
      <c r="T772" s="179"/>
      <c r="U772" s="179"/>
      <c r="V772" s="179"/>
      <c r="W772" s="179"/>
      <c r="X772" s="179"/>
      <c r="Y772" s="179"/>
      <c r="Z772" s="179"/>
    </row>
    <row r="773" ht="10.5" customHeight="1">
      <c r="A773" s="179"/>
      <c r="B773" s="179"/>
      <c r="C773" s="179"/>
      <c r="D773" s="179"/>
      <c r="E773" s="179"/>
      <c r="F773" s="179"/>
      <c r="G773" s="179"/>
      <c r="H773" s="179"/>
      <c r="I773" s="179"/>
      <c r="J773" s="179"/>
      <c r="K773" s="179"/>
      <c r="L773" s="179"/>
      <c r="M773" s="179"/>
      <c r="N773" s="179"/>
      <c r="O773" s="179"/>
      <c r="P773" s="179"/>
      <c r="Q773" s="179"/>
      <c r="R773" s="179"/>
      <c r="S773" s="179"/>
      <c r="T773" s="179"/>
      <c r="U773" s="179"/>
      <c r="V773" s="179"/>
      <c r="W773" s="179"/>
      <c r="X773" s="179"/>
      <c r="Y773" s="179"/>
      <c r="Z773" s="179"/>
    </row>
    <row r="774" ht="10.5" customHeight="1">
      <c r="A774" s="179"/>
      <c r="B774" s="179"/>
      <c r="C774" s="179"/>
      <c r="D774" s="179"/>
      <c r="E774" s="179"/>
      <c r="F774" s="179"/>
      <c r="G774" s="179"/>
      <c r="H774" s="179"/>
      <c r="I774" s="179"/>
      <c r="J774" s="179"/>
      <c r="K774" s="179"/>
      <c r="L774" s="179"/>
      <c r="M774" s="179"/>
      <c r="N774" s="179"/>
      <c r="O774" s="179"/>
      <c r="P774" s="179"/>
      <c r="Q774" s="179"/>
      <c r="R774" s="179"/>
      <c r="S774" s="179"/>
      <c r="T774" s="179"/>
      <c r="U774" s="179"/>
      <c r="V774" s="179"/>
      <c r="W774" s="179"/>
      <c r="X774" s="179"/>
      <c r="Y774" s="179"/>
      <c r="Z774" s="179"/>
    </row>
    <row r="775" ht="10.5" customHeight="1">
      <c r="A775" s="179"/>
      <c r="B775" s="179"/>
      <c r="C775" s="179"/>
      <c r="D775" s="179"/>
      <c r="E775" s="179"/>
      <c r="F775" s="179"/>
      <c r="G775" s="179"/>
      <c r="H775" s="179"/>
      <c r="I775" s="179"/>
      <c r="J775" s="179"/>
      <c r="K775" s="179"/>
      <c r="L775" s="179"/>
      <c r="M775" s="179"/>
      <c r="N775" s="179"/>
      <c r="O775" s="179"/>
      <c r="P775" s="179"/>
      <c r="Q775" s="179"/>
      <c r="R775" s="179"/>
      <c r="S775" s="179"/>
      <c r="T775" s="179"/>
      <c r="U775" s="179"/>
      <c r="V775" s="179"/>
      <c r="W775" s="179"/>
      <c r="X775" s="179"/>
      <c r="Y775" s="179"/>
      <c r="Z775" s="179"/>
    </row>
    <row r="776" ht="10.5" customHeight="1">
      <c r="A776" s="179"/>
      <c r="B776" s="179"/>
      <c r="C776" s="179"/>
      <c r="D776" s="179"/>
      <c r="E776" s="179"/>
      <c r="F776" s="179"/>
      <c r="G776" s="179"/>
      <c r="H776" s="179"/>
      <c r="I776" s="179"/>
      <c r="J776" s="179"/>
      <c r="K776" s="179"/>
      <c r="L776" s="179"/>
      <c r="M776" s="179"/>
      <c r="N776" s="179"/>
      <c r="O776" s="179"/>
      <c r="P776" s="179"/>
      <c r="Q776" s="179"/>
      <c r="R776" s="179"/>
      <c r="S776" s="179"/>
      <c r="T776" s="179"/>
      <c r="U776" s="179"/>
      <c r="V776" s="179"/>
      <c r="W776" s="179"/>
      <c r="X776" s="179"/>
      <c r="Y776" s="179"/>
      <c r="Z776" s="179"/>
    </row>
    <row r="777" ht="10.5" customHeight="1">
      <c r="A777" s="179"/>
      <c r="B777" s="179"/>
      <c r="C777" s="179"/>
      <c r="D777" s="179"/>
      <c r="E777" s="179"/>
      <c r="F777" s="179"/>
      <c r="G777" s="179"/>
      <c r="H777" s="179"/>
      <c r="I777" s="179"/>
      <c r="J777" s="179"/>
      <c r="K777" s="179"/>
      <c r="L777" s="179"/>
      <c r="M777" s="179"/>
      <c r="N777" s="179"/>
      <c r="O777" s="179"/>
      <c r="P777" s="179"/>
      <c r="Q777" s="179"/>
      <c r="R777" s="179"/>
      <c r="S777" s="179"/>
      <c r="T777" s="179"/>
      <c r="U777" s="179"/>
      <c r="V777" s="179"/>
      <c r="W777" s="179"/>
      <c r="X777" s="179"/>
      <c r="Y777" s="179"/>
      <c r="Z777" s="179"/>
    </row>
    <row r="778" ht="10.5" customHeight="1">
      <c r="A778" s="179"/>
      <c r="B778" s="179"/>
      <c r="C778" s="179"/>
      <c r="D778" s="179"/>
      <c r="E778" s="179"/>
      <c r="F778" s="179"/>
      <c r="G778" s="179"/>
      <c r="H778" s="179"/>
      <c r="I778" s="179"/>
      <c r="J778" s="179"/>
      <c r="K778" s="179"/>
      <c r="L778" s="179"/>
      <c r="M778" s="179"/>
      <c r="N778" s="179"/>
      <c r="O778" s="179"/>
      <c r="P778" s="179"/>
      <c r="Q778" s="179"/>
      <c r="R778" s="179"/>
      <c r="S778" s="179"/>
      <c r="T778" s="179"/>
      <c r="U778" s="179"/>
      <c r="V778" s="179"/>
      <c r="W778" s="179"/>
      <c r="X778" s="179"/>
      <c r="Y778" s="179"/>
      <c r="Z778" s="179"/>
    </row>
    <row r="779" ht="10.5" customHeight="1">
      <c r="A779" s="179"/>
      <c r="B779" s="179"/>
      <c r="C779" s="179"/>
      <c r="D779" s="179"/>
      <c r="E779" s="179"/>
      <c r="F779" s="179"/>
      <c r="G779" s="179"/>
      <c r="H779" s="179"/>
      <c r="I779" s="179"/>
      <c r="J779" s="179"/>
      <c r="K779" s="179"/>
      <c r="L779" s="179"/>
      <c r="M779" s="179"/>
      <c r="N779" s="179"/>
      <c r="O779" s="179"/>
      <c r="P779" s="179"/>
      <c r="Q779" s="179"/>
      <c r="R779" s="179"/>
      <c r="S779" s="179"/>
      <c r="T779" s="179"/>
      <c r="U779" s="179"/>
      <c r="V779" s="179"/>
      <c r="W779" s="179"/>
      <c r="X779" s="179"/>
      <c r="Y779" s="179"/>
      <c r="Z779" s="179"/>
    </row>
    <row r="780" ht="10.5" customHeight="1">
      <c r="A780" s="179"/>
      <c r="B780" s="179"/>
      <c r="C780" s="179"/>
      <c r="D780" s="179"/>
      <c r="E780" s="179"/>
      <c r="F780" s="179"/>
      <c r="G780" s="179"/>
      <c r="H780" s="179"/>
      <c r="I780" s="179"/>
      <c r="J780" s="179"/>
      <c r="K780" s="179"/>
      <c r="L780" s="179"/>
      <c r="M780" s="179"/>
      <c r="N780" s="179"/>
      <c r="O780" s="179"/>
      <c r="P780" s="179"/>
      <c r="Q780" s="179"/>
      <c r="R780" s="179"/>
      <c r="S780" s="179"/>
      <c r="T780" s="179"/>
      <c r="U780" s="179"/>
      <c r="V780" s="179"/>
      <c r="W780" s="179"/>
      <c r="X780" s="179"/>
      <c r="Y780" s="179"/>
      <c r="Z780" s="179"/>
    </row>
    <row r="781" ht="10.5" customHeight="1">
      <c r="A781" s="179"/>
      <c r="B781" s="179"/>
      <c r="C781" s="179"/>
      <c r="D781" s="179"/>
      <c r="E781" s="179"/>
      <c r="F781" s="179"/>
      <c r="G781" s="179"/>
      <c r="H781" s="179"/>
      <c r="I781" s="179"/>
      <c r="J781" s="179"/>
      <c r="K781" s="179"/>
      <c r="L781" s="179"/>
      <c r="M781" s="179"/>
      <c r="N781" s="179"/>
      <c r="O781" s="179"/>
      <c r="P781" s="179"/>
      <c r="Q781" s="179"/>
      <c r="R781" s="179"/>
      <c r="S781" s="179"/>
      <c r="T781" s="179"/>
      <c r="U781" s="179"/>
      <c r="V781" s="179"/>
      <c r="W781" s="179"/>
      <c r="X781" s="179"/>
      <c r="Y781" s="179"/>
      <c r="Z781" s="179"/>
    </row>
    <row r="782" ht="10.5" customHeight="1">
      <c r="A782" s="179"/>
      <c r="B782" s="179"/>
      <c r="C782" s="179"/>
      <c r="D782" s="179"/>
      <c r="E782" s="179"/>
      <c r="F782" s="179"/>
      <c r="G782" s="179"/>
      <c r="H782" s="179"/>
      <c r="I782" s="179"/>
      <c r="J782" s="179"/>
      <c r="K782" s="179"/>
      <c r="L782" s="179"/>
      <c r="M782" s="179"/>
      <c r="N782" s="179"/>
      <c r="O782" s="179"/>
      <c r="P782" s="179"/>
      <c r="Q782" s="179"/>
      <c r="R782" s="179"/>
      <c r="S782" s="179"/>
      <c r="T782" s="179"/>
      <c r="U782" s="179"/>
      <c r="V782" s="179"/>
      <c r="W782" s="179"/>
      <c r="X782" s="179"/>
      <c r="Y782" s="179"/>
      <c r="Z782" s="179"/>
    </row>
    <row r="783" ht="10.5" customHeight="1">
      <c r="A783" s="179"/>
      <c r="B783" s="179"/>
      <c r="C783" s="179"/>
      <c r="D783" s="179"/>
      <c r="E783" s="179"/>
      <c r="F783" s="179"/>
      <c r="G783" s="179"/>
      <c r="H783" s="179"/>
      <c r="I783" s="179"/>
      <c r="J783" s="179"/>
      <c r="K783" s="179"/>
      <c r="L783" s="179"/>
      <c r="M783" s="179"/>
      <c r="N783" s="179"/>
      <c r="O783" s="179"/>
      <c r="P783" s="179"/>
      <c r="Q783" s="179"/>
      <c r="R783" s="179"/>
      <c r="S783" s="179"/>
      <c r="T783" s="179"/>
      <c r="U783" s="179"/>
      <c r="V783" s="179"/>
      <c r="W783" s="179"/>
      <c r="X783" s="179"/>
      <c r="Y783" s="179"/>
      <c r="Z783" s="179"/>
    </row>
    <row r="784" ht="10.5" customHeight="1">
      <c r="A784" s="179"/>
      <c r="B784" s="179"/>
      <c r="C784" s="179"/>
      <c r="D784" s="179"/>
      <c r="E784" s="179"/>
      <c r="F784" s="179"/>
      <c r="G784" s="179"/>
      <c r="H784" s="179"/>
      <c r="I784" s="179"/>
      <c r="J784" s="179"/>
      <c r="K784" s="179"/>
      <c r="L784" s="179"/>
      <c r="M784" s="179"/>
      <c r="N784" s="179"/>
      <c r="O784" s="179"/>
      <c r="P784" s="179"/>
      <c r="Q784" s="179"/>
      <c r="R784" s="179"/>
      <c r="S784" s="179"/>
      <c r="T784" s="179"/>
      <c r="U784" s="179"/>
      <c r="V784" s="179"/>
      <c r="W784" s="179"/>
      <c r="X784" s="179"/>
      <c r="Y784" s="179"/>
      <c r="Z784" s="179"/>
    </row>
    <row r="785" ht="10.5" customHeight="1">
      <c r="A785" s="179"/>
      <c r="B785" s="179"/>
      <c r="C785" s="179"/>
      <c r="D785" s="179"/>
      <c r="E785" s="179"/>
      <c r="F785" s="179"/>
      <c r="G785" s="179"/>
      <c r="H785" s="179"/>
      <c r="I785" s="179"/>
      <c r="J785" s="179"/>
      <c r="K785" s="179"/>
      <c r="L785" s="179"/>
      <c r="M785" s="179"/>
      <c r="N785" s="179"/>
      <c r="O785" s="179"/>
      <c r="P785" s="179"/>
      <c r="Q785" s="179"/>
      <c r="R785" s="179"/>
      <c r="S785" s="179"/>
      <c r="T785" s="179"/>
      <c r="U785" s="179"/>
      <c r="V785" s="179"/>
      <c r="W785" s="179"/>
      <c r="X785" s="179"/>
      <c r="Y785" s="179"/>
      <c r="Z785" s="179"/>
    </row>
    <row r="786" ht="10.5" customHeight="1">
      <c r="A786" s="179"/>
      <c r="B786" s="179"/>
      <c r="C786" s="179"/>
      <c r="D786" s="179"/>
      <c r="E786" s="179"/>
      <c r="F786" s="179"/>
      <c r="G786" s="179"/>
      <c r="H786" s="179"/>
      <c r="I786" s="179"/>
      <c r="J786" s="179"/>
      <c r="K786" s="179"/>
      <c r="L786" s="179"/>
      <c r="M786" s="179"/>
      <c r="N786" s="179"/>
      <c r="O786" s="179"/>
      <c r="P786" s="179"/>
      <c r="Q786" s="179"/>
      <c r="R786" s="179"/>
      <c r="S786" s="179"/>
      <c r="T786" s="179"/>
      <c r="U786" s="179"/>
      <c r="V786" s="179"/>
      <c r="W786" s="179"/>
      <c r="X786" s="179"/>
      <c r="Y786" s="179"/>
      <c r="Z786" s="179"/>
    </row>
    <row r="787" ht="10.5" customHeight="1">
      <c r="A787" s="179"/>
      <c r="B787" s="179"/>
      <c r="C787" s="179"/>
      <c r="D787" s="179"/>
      <c r="E787" s="179"/>
      <c r="F787" s="179"/>
      <c r="G787" s="179"/>
      <c r="H787" s="179"/>
      <c r="I787" s="179"/>
      <c r="J787" s="179"/>
      <c r="K787" s="179"/>
      <c r="L787" s="179"/>
      <c r="M787" s="179"/>
      <c r="N787" s="179"/>
      <c r="O787" s="179"/>
      <c r="P787" s="179"/>
      <c r="Q787" s="179"/>
      <c r="R787" s="179"/>
      <c r="S787" s="179"/>
      <c r="T787" s="179"/>
      <c r="U787" s="179"/>
      <c r="V787" s="179"/>
      <c r="W787" s="179"/>
      <c r="X787" s="179"/>
      <c r="Y787" s="179"/>
      <c r="Z787" s="179"/>
    </row>
    <row r="788" ht="10.5" customHeight="1">
      <c r="A788" s="179"/>
      <c r="B788" s="179"/>
      <c r="C788" s="179"/>
      <c r="D788" s="179"/>
      <c r="E788" s="179"/>
      <c r="F788" s="179"/>
      <c r="G788" s="179"/>
      <c r="H788" s="179"/>
      <c r="I788" s="179"/>
      <c r="J788" s="179"/>
      <c r="K788" s="179"/>
      <c r="L788" s="179"/>
      <c r="M788" s="179"/>
      <c r="N788" s="179"/>
      <c r="O788" s="179"/>
      <c r="P788" s="179"/>
      <c r="Q788" s="179"/>
      <c r="R788" s="179"/>
      <c r="S788" s="179"/>
      <c r="T788" s="179"/>
      <c r="U788" s="179"/>
      <c r="V788" s="179"/>
      <c r="W788" s="179"/>
      <c r="X788" s="179"/>
      <c r="Y788" s="179"/>
      <c r="Z788" s="179"/>
    </row>
    <row r="789" ht="10.5" customHeight="1">
      <c r="A789" s="179"/>
      <c r="B789" s="179"/>
      <c r="C789" s="179"/>
      <c r="D789" s="179"/>
      <c r="E789" s="179"/>
      <c r="F789" s="179"/>
      <c r="G789" s="179"/>
      <c r="H789" s="179"/>
      <c r="I789" s="179"/>
      <c r="J789" s="179"/>
      <c r="K789" s="179"/>
      <c r="L789" s="179"/>
      <c r="M789" s="179"/>
      <c r="N789" s="179"/>
      <c r="O789" s="179"/>
      <c r="P789" s="179"/>
      <c r="Q789" s="179"/>
      <c r="R789" s="179"/>
      <c r="S789" s="179"/>
      <c r="T789" s="179"/>
      <c r="U789" s="179"/>
      <c r="V789" s="179"/>
      <c r="W789" s="179"/>
      <c r="X789" s="179"/>
      <c r="Y789" s="179"/>
      <c r="Z789" s="179"/>
    </row>
    <row r="790" ht="10.5" customHeight="1">
      <c r="A790" s="179"/>
      <c r="B790" s="179"/>
      <c r="C790" s="179"/>
      <c r="D790" s="179"/>
      <c r="E790" s="179"/>
      <c r="F790" s="179"/>
      <c r="G790" s="179"/>
      <c r="H790" s="179"/>
      <c r="I790" s="179"/>
      <c r="J790" s="179"/>
      <c r="K790" s="179"/>
      <c r="L790" s="179"/>
      <c r="M790" s="179"/>
      <c r="N790" s="179"/>
      <c r="O790" s="179"/>
      <c r="P790" s="179"/>
      <c r="Q790" s="179"/>
      <c r="R790" s="179"/>
      <c r="S790" s="179"/>
      <c r="T790" s="179"/>
      <c r="U790" s="179"/>
      <c r="V790" s="179"/>
      <c r="W790" s="179"/>
      <c r="X790" s="179"/>
      <c r="Y790" s="179"/>
      <c r="Z790" s="179"/>
    </row>
    <row r="791" ht="10.5" customHeight="1">
      <c r="A791" s="179"/>
      <c r="B791" s="179"/>
      <c r="C791" s="179"/>
      <c r="D791" s="179"/>
      <c r="E791" s="179"/>
      <c r="F791" s="179"/>
      <c r="G791" s="179"/>
      <c r="H791" s="179"/>
      <c r="I791" s="179"/>
      <c r="J791" s="179"/>
      <c r="K791" s="179"/>
      <c r="L791" s="179"/>
      <c r="M791" s="179"/>
      <c r="N791" s="179"/>
      <c r="O791" s="179"/>
      <c r="P791" s="179"/>
      <c r="Q791" s="179"/>
      <c r="R791" s="179"/>
      <c r="S791" s="179"/>
      <c r="T791" s="179"/>
      <c r="U791" s="179"/>
      <c r="V791" s="179"/>
      <c r="W791" s="179"/>
      <c r="X791" s="179"/>
      <c r="Y791" s="179"/>
      <c r="Z791" s="179"/>
    </row>
    <row r="792" ht="10.5" customHeight="1">
      <c r="A792" s="179"/>
      <c r="B792" s="179"/>
      <c r="C792" s="179"/>
      <c r="D792" s="179"/>
      <c r="E792" s="179"/>
      <c r="F792" s="179"/>
      <c r="G792" s="179"/>
      <c r="H792" s="179"/>
      <c r="I792" s="179"/>
      <c r="J792" s="179"/>
      <c r="K792" s="179"/>
      <c r="L792" s="179"/>
      <c r="M792" s="179"/>
      <c r="N792" s="179"/>
      <c r="O792" s="179"/>
      <c r="P792" s="179"/>
      <c r="Q792" s="179"/>
      <c r="R792" s="179"/>
      <c r="S792" s="179"/>
      <c r="T792" s="179"/>
      <c r="U792" s="179"/>
      <c r="V792" s="179"/>
      <c r="W792" s="179"/>
      <c r="X792" s="179"/>
      <c r="Y792" s="179"/>
      <c r="Z792" s="179"/>
    </row>
    <row r="793" ht="10.5" customHeight="1">
      <c r="A793" s="179"/>
      <c r="B793" s="179"/>
      <c r="C793" s="179"/>
      <c r="D793" s="179"/>
      <c r="E793" s="179"/>
      <c r="F793" s="179"/>
      <c r="G793" s="179"/>
      <c r="H793" s="179"/>
      <c r="I793" s="179"/>
      <c r="J793" s="179"/>
      <c r="K793" s="179"/>
      <c r="L793" s="179"/>
      <c r="M793" s="179"/>
      <c r="N793" s="179"/>
      <c r="O793" s="179"/>
      <c r="P793" s="179"/>
      <c r="Q793" s="179"/>
      <c r="R793" s="179"/>
      <c r="S793" s="179"/>
      <c r="T793" s="179"/>
      <c r="U793" s="179"/>
      <c r="V793" s="179"/>
      <c r="W793" s="179"/>
      <c r="X793" s="179"/>
      <c r="Y793" s="179"/>
      <c r="Z793" s="179"/>
    </row>
    <row r="794" ht="10.5" customHeight="1">
      <c r="A794" s="179"/>
      <c r="B794" s="179"/>
      <c r="C794" s="179"/>
      <c r="D794" s="179"/>
      <c r="E794" s="179"/>
      <c r="F794" s="179"/>
      <c r="G794" s="179"/>
      <c r="H794" s="179"/>
      <c r="I794" s="179"/>
      <c r="J794" s="179"/>
      <c r="K794" s="179"/>
      <c r="L794" s="179"/>
      <c r="M794" s="179"/>
      <c r="N794" s="179"/>
      <c r="O794" s="179"/>
      <c r="P794" s="179"/>
      <c r="Q794" s="179"/>
      <c r="R794" s="179"/>
      <c r="S794" s="179"/>
      <c r="T794" s="179"/>
      <c r="U794" s="179"/>
      <c r="V794" s="179"/>
      <c r="W794" s="179"/>
      <c r="X794" s="179"/>
      <c r="Y794" s="179"/>
      <c r="Z794" s="179"/>
    </row>
    <row r="795" ht="10.5" customHeight="1">
      <c r="A795" s="179"/>
      <c r="B795" s="179"/>
      <c r="C795" s="179"/>
      <c r="D795" s="179"/>
      <c r="E795" s="179"/>
      <c r="F795" s="179"/>
      <c r="G795" s="179"/>
      <c r="H795" s="179"/>
      <c r="I795" s="179"/>
      <c r="J795" s="179"/>
      <c r="K795" s="179"/>
      <c r="L795" s="179"/>
      <c r="M795" s="179"/>
      <c r="N795" s="179"/>
      <c r="O795" s="179"/>
      <c r="P795" s="179"/>
      <c r="Q795" s="179"/>
      <c r="R795" s="179"/>
      <c r="S795" s="179"/>
      <c r="T795" s="179"/>
      <c r="U795" s="179"/>
      <c r="V795" s="179"/>
      <c r="W795" s="179"/>
      <c r="X795" s="179"/>
      <c r="Y795" s="179"/>
      <c r="Z795" s="179"/>
    </row>
    <row r="796" ht="10.5" customHeight="1">
      <c r="A796" s="179"/>
      <c r="B796" s="179"/>
      <c r="C796" s="179"/>
      <c r="D796" s="179"/>
      <c r="E796" s="179"/>
      <c r="F796" s="179"/>
      <c r="G796" s="179"/>
      <c r="H796" s="179"/>
      <c r="I796" s="179"/>
      <c r="J796" s="179"/>
      <c r="K796" s="179"/>
      <c r="L796" s="179"/>
      <c r="M796" s="179"/>
      <c r="N796" s="179"/>
      <c r="O796" s="179"/>
      <c r="P796" s="179"/>
      <c r="Q796" s="179"/>
      <c r="R796" s="179"/>
      <c r="S796" s="179"/>
      <c r="T796" s="179"/>
      <c r="U796" s="179"/>
      <c r="V796" s="179"/>
      <c r="W796" s="179"/>
      <c r="X796" s="179"/>
      <c r="Y796" s="179"/>
      <c r="Z796" s="179"/>
    </row>
    <row r="797" ht="10.5" customHeight="1">
      <c r="A797" s="179"/>
      <c r="B797" s="179"/>
      <c r="C797" s="179"/>
      <c r="D797" s="179"/>
      <c r="E797" s="179"/>
      <c r="F797" s="179"/>
      <c r="G797" s="179"/>
      <c r="H797" s="179"/>
      <c r="I797" s="179"/>
      <c r="J797" s="179"/>
      <c r="K797" s="179"/>
      <c r="L797" s="179"/>
      <c r="M797" s="179"/>
      <c r="N797" s="179"/>
      <c r="O797" s="179"/>
      <c r="P797" s="179"/>
      <c r="Q797" s="179"/>
      <c r="R797" s="179"/>
      <c r="S797" s="179"/>
      <c r="T797" s="179"/>
      <c r="U797" s="179"/>
      <c r="V797" s="179"/>
      <c r="W797" s="179"/>
      <c r="X797" s="179"/>
      <c r="Y797" s="179"/>
      <c r="Z797" s="179"/>
    </row>
    <row r="798" ht="10.5" customHeight="1">
      <c r="A798" s="179"/>
      <c r="B798" s="179"/>
      <c r="C798" s="179"/>
      <c r="D798" s="179"/>
      <c r="E798" s="179"/>
      <c r="F798" s="179"/>
      <c r="G798" s="179"/>
      <c r="H798" s="179"/>
      <c r="I798" s="179"/>
      <c r="J798" s="179"/>
      <c r="K798" s="179"/>
      <c r="L798" s="179"/>
      <c r="M798" s="179"/>
      <c r="N798" s="179"/>
      <c r="O798" s="179"/>
      <c r="P798" s="179"/>
      <c r="Q798" s="179"/>
      <c r="R798" s="179"/>
      <c r="S798" s="179"/>
      <c r="T798" s="179"/>
      <c r="U798" s="179"/>
      <c r="V798" s="179"/>
      <c r="W798" s="179"/>
      <c r="X798" s="179"/>
      <c r="Y798" s="179"/>
      <c r="Z798" s="179"/>
    </row>
    <row r="799" ht="10.5" customHeight="1">
      <c r="A799" s="179"/>
      <c r="B799" s="179"/>
      <c r="C799" s="179"/>
      <c r="D799" s="179"/>
      <c r="E799" s="179"/>
      <c r="F799" s="179"/>
      <c r="G799" s="179"/>
      <c r="H799" s="179"/>
      <c r="I799" s="179"/>
      <c r="J799" s="179"/>
      <c r="K799" s="179"/>
      <c r="L799" s="179"/>
      <c r="M799" s="179"/>
      <c r="N799" s="179"/>
      <c r="O799" s="179"/>
      <c r="P799" s="179"/>
      <c r="Q799" s="179"/>
      <c r="R799" s="179"/>
      <c r="S799" s="179"/>
      <c r="T799" s="179"/>
      <c r="U799" s="179"/>
      <c r="V799" s="179"/>
      <c r="W799" s="179"/>
      <c r="X799" s="179"/>
      <c r="Y799" s="179"/>
      <c r="Z799" s="179"/>
    </row>
    <row r="800" ht="10.5" customHeight="1">
      <c r="A800" s="179"/>
      <c r="B800" s="179"/>
      <c r="C800" s="179"/>
      <c r="D800" s="179"/>
      <c r="E800" s="179"/>
      <c r="F800" s="179"/>
      <c r="G800" s="179"/>
      <c r="H800" s="179"/>
      <c r="I800" s="179"/>
      <c r="J800" s="179"/>
      <c r="K800" s="179"/>
      <c r="L800" s="179"/>
      <c r="M800" s="179"/>
      <c r="N800" s="179"/>
      <c r="O800" s="179"/>
      <c r="P800" s="179"/>
      <c r="Q800" s="179"/>
      <c r="R800" s="179"/>
      <c r="S800" s="179"/>
      <c r="T800" s="179"/>
      <c r="U800" s="179"/>
      <c r="V800" s="179"/>
      <c r="W800" s="179"/>
      <c r="X800" s="179"/>
      <c r="Y800" s="179"/>
      <c r="Z800" s="179"/>
    </row>
    <row r="801" ht="10.5" customHeight="1">
      <c r="A801" s="179"/>
      <c r="B801" s="179"/>
      <c r="C801" s="179"/>
      <c r="D801" s="179"/>
      <c r="E801" s="179"/>
      <c r="F801" s="179"/>
      <c r="G801" s="179"/>
      <c r="H801" s="179"/>
      <c r="I801" s="179"/>
      <c r="J801" s="179"/>
      <c r="K801" s="179"/>
      <c r="L801" s="179"/>
      <c r="M801" s="179"/>
      <c r="N801" s="179"/>
      <c r="O801" s="179"/>
      <c r="P801" s="179"/>
      <c r="Q801" s="179"/>
      <c r="R801" s="179"/>
      <c r="S801" s="179"/>
      <c r="T801" s="179"/>
      <c r="U801" s="179"/>
      <c r="V801" s="179"/>
      <c r="W801" s="179"/>
      <c r="X801" s="179"/>
      <c r="Y801" s="179"/>
      <c r="Z801" s="179"/>
    </row>
    <row r="802" ht="10.5" customHeight="1">
      <c r="A802" s="179"/>
      <c r="B802" s="179"/>
      <c r="C802" s="179"/>
      <c r="D802" s="179"/>
      <c r="E802" s="179"/>
      <c r="F802" s="179"/>
      <c r="G802" s="179"/>
      <c r="H802" s="179"/>
      <c r="I802" s="179"/>
      <c r="J802" s="179"/>
      <c r="K802" s="179"/>
      <c r="L802" s="179"/>
      <c r="M802" s="179"/>
      <c r="N802" s="179"/>
      <c r="O802" s="179"/>
      <c r="P802" s="179"/>
      <c r="Q802" s="179"/>
      <c r="R802" s="179"/>
      <c r="S802" s="179"/>
      <c r="T802" s="179"/>
      <c r="U802" s="179"/>
      <c r="V802" s="179"/>
      <c r="W802" s="179"/>
      <c r="X802" s="179"/>
      <c r="Y802" s="179"/>
      <c r="Z802" s="179"/>
    </row>
    <row r="803" ht="10.5" customHeight="1">
      <c r="A803" s="179"/>
      <c r="B803" s="179"/>
      <c r="C803" s="179"/>
      <c r="D803" s="179"/>
      <c r="E803" s="179"/>
      <c r="F803" s="179"/>
      <c r="G803" s="179"/>
      <c r="H803" s="179"/>
      <c r="I803" s="179"/>
      <c r="J803" s="179"/>
      <c r="K803" s="179"/>
      <c r="L803" s="179"/>
      <c r="M803" s="179"/>
      <c r="N803" s="179"/>
      <c r="O803" s="179"/>
      <c r="P803" s="179"/>
      <c r="Q803" s="179"/>
      <c r="R803" s="179"/>
      <c r="S803" s="179"/>
      <c r="T803" s="179"/>
      <c r="U803" s="179"/>
      <c r="V803" s="179"/>
      <c r="W803" s="179"/>
      <c r="X803" s="179"/>
      <c r="Y803" s="179"/>
      <c r="Z803" s="179"/>
    </row>
    <row r="804" ht="10.5" customHeight="1">
      <c r="A804" s="179"/>
      <c r="B804" s="179"/>
      <c r="C804" s="179"/>
      <c r="D804" s="179"/>
      <c r="E804" s="179"/>
      <c r="F804" s="179"/>
      <c r="G804" s="179"/>
      <c r="H804" s="179"/>
      <c r="I804" s="179"/>
      <c r="J804" s="179"/>
      <c r="K804" s="179"/>
      <c r="L804" s="179"/>
      <c r="M804" s="179"/>
      <c r="N804" s="179"/>
      <c r="O804" s="179"/>
      <c r="P804" s="179"/>
      <c r="Q804" s="179"/>
      <c r="R804" s="179"/>
      <c r="S804" s="179"/>
      <c r="T804" s="179"/>
      <c r="U804" s="179"/>
      <c r="V804" s="179"/>
      <c r="W804" s="179"/>
      <c r="X804" s="179"/>
      <c r="Y804" s="179"/>
      <c r="Z804" s="179"/>
    </row>
    <row r="805" ht="10.5" customHeight="1">
      <c r="A805" s="179"/>
      <c r="B805" s="179"/>
      <c r="C805" s="179"/>
      <c r="D805" s="179"/>
      <c r="E805" s="179"/>
      <c r="F805" s="179"/>
      <c r="G805" s="179"/>
      <c r="H805" s="179"/>
      <c r="I805" s="179"/>
      <c r="J805" s="179"/>
      <c r="K805" s="179"/>
      <c r="L805" s="179"/>
      <c r="M805" s="179"/>
      <c r="N805" s="179"/>
      <c r="O805" s="179"/>
      <c r="P805" s="179"/>
      <c r="Q805" s="179"/>
      <c r="R805" s="179"/>
      <c r="S805" s="179"/>
      <c r="T805" s="179"/>
      <c r="U805" s="179"/>
      <c r="V805" s="179"/>
      <c r="W805" s="179"/>
      <c r="X805" s="179"/>
      <c r="Y805" s="179"/>
      <c r="Z805" s="179"/>
    </row>
    <row r="806" ht="10.5" customHeight="1">
      <c r="A806" s="179"/>
      <c r="B806" s="179"/>
      <c r="C806" s="179"/>
      <c r="D806" s="179"/>
      <c r="E806" s="179"/>
      <c r="F806" s="179"/>
      <c r="G806" s="179"/>
      <c r="H806" s="179"/>
      <c r="I806" s="179"/>
      <c r="J806" s="179"/>
      <c r="K806" s="179"/>
      <c r="L806" s="179"/>
      <c r="M806" s="179"/>
      <c r="N806" s="179"/>
      <c r="O806" s="179"/>
      <c r="P806" s="179"/>
      <c r="Q806" s="179"/>
      <c r="R806" s="179"/>
      <c r="S806" s="179"/>
      <c r="T806" s="179"/>
      <c r="U806" s="179"/>
      <c r="V806" s="179"/>
      <c r="W806" s="179"/>
      <c r="X806" s="179"/>
      <c r="Y806" s="179"/>
      <c r="Z806" s="179"/>
    </row>
    <row r="807" ht="10.5" customHeight="1">
      <c r="A807" s="179"/>
      <c r="B807" s="179"/>
      <c r="C807" s="179"/>
      <c r="D807" s="179"/>
      <c r="E807" s="179"/>
      <c r="F807" s="179"/>
      <c r="G807" s="179"/>
      <c r="H807" s="179"/>
      <c r="I807" s="179"/>
      <c r="J807" s="179"/>
      <c r="K807" s="179"/>
      <c r="L807" s="179"/>
      <c r="M807" s="179"/>
      <c r="N807" s="179"/>
      <c r="O807" s="179"/>
      <c r="P807" s="179"/>
      <c r="Q807" s="179"/>
      <c r="R807" s="179"/>
      <c r="S807" s="179"/>
      <c r="T807" s="179"/>
      <c r="U807" s="179"/>
      <c r="V807" s="179"/>
      <c r="W807" s="179"/>
      <c r="X807" s="179"/>
      <c r="Y807" s="179"/>
      <c r="Z807" s="179"/>
    </row>
    <row r="808" ht="10.5" customHeight="1">
      <c r="A808" s="179"/>
      <c r="B808" s="179"/>
      <c r="C808" s="179"/>
      <c r="D808" s="179"/>
      <c r="E808" s="179"/>
      <c r="F808" s="179"/>
      <c r="G808" s="179"/>
      <c r="H808" s="179"/>
      <c r="I808" s="179"/>
      <c r="J808" s="179"/>
      <c r="K808" s="179"/>
      <c r="L808" s="179"/>
      <c r="M808" s="179"/>
      <c r="N808" s="179"/>
      <c r="O808" s="179"/>
      <c r="P808" s="179"/>
      <c r="Q808" s="179"/>
      <c r="R808" s="179"/>
      <c r="S808" s="179"/>
      <c r="T808" s="179"/>
      <c r="U808" s="179"/>
      <c r="V808" s="179"/>
      <c r="W808" s="179"/>
      <c r="X808" s="179"/>
      <c r="Y808" s="179"/>
      <c r="Z808" s="179"/>
    </row>
    <row r="809" ht="10.5" customHeight="1">
      <c r="A809" s="179"/>
      <c r="B809" s="179"/>
      <c r="C809" s="179"/>
      <c r="D809" s="179"/>
      <c r="E809" s="179"/>
      <c r="F809" s="179"/>
      <c r="G809" s="179"/>
      <c r="H809" s="179"/>
      <c r="I809" s="179"/>
      <c r="J809" s="179"/>
      <c r="K809" s="179"/>
      <c r="L809" s="179"/>
      <c r="M809" s="179"/>
      <c r="N809" s="179"/>
      <c r="O809" s="179"/>
      <c r="P809" s="179"/>
      <c r="Q809" s="179"/>
      <c r="R809" s="179"/>
      <c r="S809" s="179"/>
      <c r="T809" s="179"/>
      <c r="U809" s="179"/>
      <c r="V809" s="179"/>
      <c r="W809" s="179"/>
      <c r="X809" s="179"/>
      <c r="Y809" s="179"/>
      <c r="Z809" s="179"/>
    </row>
    <row r="810" ht="10.5" customHeight="1">
      <c r="A810" s="179"/>
      <c r="B810" s="179"/>
      <c r="C810" s="179"/>
      <c r="D810" s="179"/>
      <c r="E810" s="179"/>
      <c r="F810" s="179"/>
      <c r="G810" s="179"/>
      <c r="H810" s="179"/>
      <c r="I810" s="179"/>
      <c r="J810" s="179"/>
      <c r="K810" s="179"/>
      <c r="L810" s="179"/>
      <c r="M810" s="179"/>
      <c r="N810" s="179"/>
      <c r="O810" s="179"/>
      <c r="P810" s="179"/>
      <c r="Q810" s="179"/>
      <c r="R810" s="179"/>
      <c r="S810" s="179"/>
      <c r="T810" s="179"/>
      <c r="U810" s="179"/>
      <c r="V810" s="179"/>
      <c r="W810" s="179"/>
      <c r="X810" s="179"/>
      <c r="Y810" s="179"/>
      <c r="Z810" s="179"/>
    </row>
    <row r="811" ht="10.5" customHeight="1">
      <c r="A811" s="179"/>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ht="10.5" customHeight="1">
      <c r="A812" s="179"/>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row r="813" ht="10.5" customHeight="1">
      <c r="A813" s="179"/>
      <c r="B813" s="179"/>
      <c r="C813" s="179"/>
      <c r="D813" s="179"/>
      <c r="E813" s="179"/>
      <c r="F813" s="179"/>
      <c r="G813" s="179"/>
      <c r="H813" s="179"/>
      <c r="I813" s="179"/>
      <c r="J813" s="179"/>
      <c r="K813" s="179"/>
      <c r="L813" s="179"/>
      <c r="M813" s="179"/>
      <c r="N813" s="179"/>
      <c r="O813" s="179"/>
      <c r="P813" s="179"/>
      <c r="Q813" s="179"/>
      <c r="R813" s="179"/>
      <c r="S813" s="179"/>
      <c r="T813" s="179"/>
      <c r="U813" s="179"/>
      <c r="V813" s="179"/>
      <c r="W813" s="179"/>
      <c r="X813" s="179"/>
      <c r="Y813" s="179"/>
      <c r="Z813" s="179"/>
    </row>
    <row r="814" ht="10.5" customHeight="1">
      <c r="A814" s="179"/>
      <c r="B814" s="179"/>
      <c r="C814" s="179"/>
      <c r="D814" s="179"/>
      <c r="E814" s="179"/>
      <c r="F814" s="179"/>
      <c r="G814" s="179"/>
      <c r="H814" s="179"/>
      <c r="I814" s="179"/>
      <c r="J814" s="179"/>
      <c r="K814" s="179"/>
      <c r="L814" s="179"/>
      <c r="M814" s="179"/>
      <c r="N814" s="179"/>
      <c r="O814" s="179"/>
      <c r="P814" s="179"/>
      <c r="Q814" s="179"/>
      <c r="R814" s="179"/>
      <c r="S814" s="179"/>
      <c r="T814" s="179"/>
      <c r="U814" s="179"/>
      <c r="V814" s="179"/>
      <c r="W814" s="179"/>
      <c r="X814" s="179"/>
      <c r="Y814" s="179"/>
      <c r="Z814" s="179"/>
    </row>
    <row r="815" ht="10.5" customHeight="1">
      <c r="A815" s="179"/>
      <c r="B815" s="179"/>
      <c r="C815" s="179"/>
      <c r="D815" s="179"/>
      <c r="E815" s="179"/>
      <c r="F815" s="179"/>
      <c r="G815" s="179"/>
      <c r="H815" s="179"/>
      <c r="I815" s="179"/>
      <c r="J815" s="179"/>
      <c r="K815" s="179"/>
      <c r="L815" s="179"/>
      <c r="M815" s="179"/>
      <c r="N815" s="179"/>
      <c r="O815" s="179"/>
      <c r="P815" s="179"/>
      <c r="Q815" s="179"/>
      <c r="R815" s="179"/>
      <c r="S815" s="179"/>
      <c r="T815" s="179"/>
      <c r="U815" s="179"/>
      <c r="V815" s="179"/>
      <c r="W815" s="179"/>
      <c r="X815" s="179"/>
      <c r="Y815" s="179"/>
      <c r="Z815" s="179"/>
    </row>
    <row r="816" ht="10.5" customHeight="1">
      <c r="A816" s="179"/>
      <c r="B816" s="179"/>
      <c r="C816" s="179"/>
      <c r="D816" s="179"/>
      <c r="E816" s="179"/>
      <c r="F816" s="179"/>
      <c r="G816" s="179"/>
      <c r="H816" s="179"/>
      <c r="I816" s="179"/>
      <c r="J816" s="179"/>
      <c r="K816" s="179"/>
      <c r="L816" s="179"/>
      <c r="M816" s="179"/>
      <c r="N816" s="179"/>
      <c r="O816" s="179"/>
      <c r="P816" s="179"/>
      <c r="Q816" s="179"/>
      <c r="R816" s="179"/>
      <c r="S816" s="179"/>
      <c r="T816" s="179"/>
      <c r="U816" s="179"/>
      <c r="V816" s="179"/>
      <c r="W816" s="179"/>
      <c r="X816" s="179"/>
      <c r="Y816" s="179"/>
      <c r="Z816" s="179"/>
    </row>
    <row r="817" ht="10.5" customHeight="1">
      <c r="A817" s="179"/>
      <c r="B817" s="179"/>
      <c r="C817" s="179"/>
      <c r="D817" s="179"/>
      <c r="E817" s="179"/>
      <c r="F817" s="179"/>
      <c r="G817" s="179"/>
      <c r="H817" s="179"/>
      <c r="I817" s="179"/>
      <c r="J817" s="179"/>
      <c r="K817" s="179"/>
      <c r="L817" s="179"/>
      <c r="M817" s="179"/>
      <c r="N817" s="179"/>
      <c r="O817" s="179"/>
      <c r="P817" s="179"/>
      <c r="Q817" s="179"/>
      <c r="R817" s="179"/>
      <c r="S817" s="179"/>
      <c r="T817" s="179"/>
      <c r="U817" s="179"/>
      <c r="V817" s="179"/>
      <c r="W817" s="179"/>
      <c r="X817" s="179"/>
      <c r="Y817" s="179"/>
      <c r="Z817" s="179"/>
    </row>
    <row r="818" ht="10.5" customHeight="1">
      <c r="A818" s="179"/>
      <c r="B818" s="179"/>
      <c r="C818" s="179"/>
      <c r="D818" s="179"/>
      <c r="E818" s="179"/>
      <c r="F818" s="179"/>
      <c r="G818" s="179"/>
      <c r="H818" s="179"/>
      <c r="I818" s="179"/>
      <c r="J818" s="179"/>
      <c r="K818" s="179"/>
      <c r="L818" s="179"/>
      <c r="M818" s="179"/>
      <c r="N818" s="179"/>
      <c r="O818" s="179"/>
      <c r="P818" s="179"/>
      <c r="Q818" s="179"/>
      <c r="R818" s="179"/>
      <c r="S818" s="179"/>
      <c r="T818" s="179"/>
      <c r="U818" s="179"/>
      <c r="V818" s="179"/>
      <c r="W818" s="179"/>
      <c r="X818" s="179"/>
      <c r="Y818" s="179"/>
      <c r="Z818" s="179"/>
    </row>
    <row r="819" ht="10.5" customHeight="1">
      <c r="A819" s="179"/>
      <c r="B819" s="179"/>
      <c r="C819" s="179"/>
      <c r="D819" s="179"/>
      <c r="E819" s="179"/>
      <c r="F819" s="179"/>
      <c r="G819" s="179"/>
      <c r="H819" s="179"/>
      <c r="I819" s="179"/>
      <c r="J819" s="179"/>
      <c r="K819" s="179"/>
      <c r="L819" s="179"/>
      <c r="M819" s="179"/>
      <c r="N819" s="179"/>
      <c r="O819" s="179"/>
      <c r="P819" s="179"/>
      <c r="Q819" s="179"/>
      <c r="R819" s="179"/>
      <c r="S819" s="179"/>
      <c r="T819" s="179"/>
      <c r="U819" s="179"/>
      <c r="V819" s="179"/>
      <c r="W819" s="179"/>
      <c r="X819" s="179"/>
      <c r="Y819" s="179"/>
      <c r="Z819" s="179"/>
    </row>
    <row r="820" ht="10.5" customHeight="1">
      <c r="A820" s="179"/>
      <c r="B820" s="179"/>
      <c r="C820" s="179"/>
      <c r="D820" s="179"/>
      <c r="E820" s="179"/>
      <c r="F820" s="179"/>
      <c r="G820" s="179"/>
      <c r="H820" s="179"/>
      <c r="I820" s="179"/>
      <c r="J820" s="179"/>
      <c r="K820" s="179"/>
      <c r="L820" s="179"/>
      <c r="M820" s="179"/>
      <c r="N820" s="179"/>
      <c r="O820" s="179"/>
      <c r="P820" s="179"/>
      <c r="Q820" s="179"/>
      <c r="R820" s="179"/>
      <c r="S820" s="179"/>
      <c r="T820" s="179"/>
      <c r="U820" s="179"/>
      <c r="V820" s="179"/>
      <c r="W820" s="179"/>
      <c r="X820" s="179"/>
      <c r="Y820" s="179"/>
      <c r="Z820" s="179"/>
    </row>
    <row r="821" ht="10.5" customHeight="1">
      <c r="A821" s="179"/>
      <c r="B821" s="179"/>
      <c r="C821" s="179"/>
      <c r="D821" s="179"/>
      <c r="E821" s="179"/>
      <c r="F821" s="179"/>
      <c r="G821" s="179"/>
      <c r="H821" s="179"/>
      <c r="I821" s="179"/>
      <c r="J821" s="179"/>
      <c r="K821" s="179"/>
      <c r="L821" s="179"/>
      <c r="M821" s="179"/>
      <c r="N821" s="179"/>
      <c r="O821" s="179"/>
      <c r="P821" s="179"/>
      <c r="Q821" s="179"/>
      <c r="R821" s="179"/>
      <c r="S821" s="179"/>
      <c r="T821" s="179"/>
      <c r="U821" s="179"/>
      <c r="V821" s="179"/>
      <c r="W821" s="179"/>
      <c r="X821" s="179"/>
      <c r="Y821" s="179"/>
      <c r="Z821" s="179"/>
    </row>
    <row r="822" ht="10.5" customHeight="1">
      <c r="A822" s="179"/>
      <c r="B822" s="179"/>
      <c r="C822" s="179"/>
      <c r="D822" s="179"/>
      <c r="E822" s="179"/>
      <c r="F822" s="179"/>
      <c r="G822" s="179"/>
      <c r="H822" s="179"/>
      <c r="I822" s="179"/>
      <c r="J822" s="179"/>
      <c r="K822" s="179"/>
      <c r="L822" s="179"/>
      <c r="M822" s="179"/>
      <c r="N822" s="179"/>
      <c r="O822" s="179"/>
      <c r="P822" s="179"/>
      <c r="Q822" s="179"/>
      <c r="R822" s="179"/>
      <c r="S822" s="179"/>
      <c r="T822" s="179"/>
      <c r="U822" s="179"/>
      <c r="V822" s="179"/>
      <c r="W822" s="179"/>
      <c r="X822" s="179"/>
      <c r="Y822" s="179"/>
      <c r="Z822" s="179"/>
    </row>
    <row r="823" ht="10.5" customHeight="1">
      <c r="A823" s="179"/>
      <c r="B823" s="179"/>
      <c r="C823" s="179"/>
      <c r="D823" s="179"/>
      <c r="E823" s="179"/>
      <c r="F823" s="179"/>
      <c r="G823" s="179"/>
      <c r="H823" s="179"/>
      <c r="I823" s="179"/>
      <c r="J823" s="179"/>
      <c r="K823" s="179"/>
      <c r="L823" s="179"/>
      <c r="M823" s="179"/>
      <c r="N823" s="179"/>
      <c r="O823" s="179"/>
      <c r="P823" s="179"/>
      <c r="Q823" s="179"/>
      <c r="R823" s="179"/>
      <c r="S823" s="179"/>
      <c r="T823" s="179"/>
      <c r="U823" s="179"/>
      <c r="V823" s="179"/>
      <c r="W823" s="179"/>
      <c r="X823" s="179"/>
      <c r="Y823" s="179"/>
      <c r="Z823" s="179"/>
    </row>
    <row r="824" ht="10.5" customHeight="1">
      <c r="A824" s="179"/>
      <c r="B824" s="179"/>
      <c r="C824" s="179"/>
      <c r="D824" s="179"/>
      <c r="E824" s="179"/>
      <c r="F824" s="179"/>
      <c r="G824" s="179"/>
      <c r="H824" s="179"/>
      <c r="I824" s="179"/>
      <c r="J824" s="179"/>
      <c r="K824" s="179"/>
      <c r="L824" s="179"/>
      <c r="M824" s="179"/>
      <c r="N824" s="179"/>
      <c r="O824" s="179"/>
      <c r="P824" s="179"/>
      <c r="Q824" s="179"/>
      <c r="R824" s="179"/>
      <c r="S824" s="179"/>
      <c r="T824" s="179"/>
      <c r="U824" s="179"/>
      <c r="V824" s="179"/>
      <c r="W824" s="179"/>
      <c r="X824" s="179"/>
      <c r="Y824" s="179"/>
      <c r="Z824" s="179"/>
    </row>
    <row r="825" ht="10.5" customHeight="1">
      <c r="A825" s="179"/>
      <c r="B825" s="179"/>
      <c r="C825" s="179"/>
      <c r="D825" s="179"/>
      <c r="E825" s="179"/>
      <c r="F825" s="179"/>
      <c r="G825" s="179"/>
      <c r="H825" s="179"/>
      <c r="I825" s="179"/>
      <c r="J825" s="179"/>
      <c r="K825" s="179"/>
      <c r="L825" s="179"/>
      <c r="M825" s="179"/>
      <c r="N825" s="179"/>
      <c r="O825" s="179"/>
      <c r="P825" s="179"/>
      <c r="Q825" s="179"/>
      <c r="R825" s="179"/>
      <c r="S825" s="179"/>
      <c r="T825" s="179"/>
      <c r="U825" s="179"/>
      <c r="V825" s="179"/>
      <c r="W825" s="179"/>
      <c r="X825" s="179"/>
      <c r="Y825" s="179"/>
      <c r="Z825" s="179"/>
    </row>
    <row r="826" ht="10.5" customHeight="1">
      <c r="A826" s="179"/>
      <c r="B826" s="179"/>
      <c r="C826" s="179"/>
      <c r="D826" s="179"/>
      <c r="E826" s="179"/>
      <c r="F826" s="179"/>
      <c r="G826" s="179"/>
      <c r="H826" s="179"/>
      <c r="I826" s="179"/>
      <c r="J826" s="179"/>
      <c r="K826" s="179"/>
      <c r="L826" s="179"/>
      <c r="M826" s="179"/>
      <c r="N826" s="179"/>
      <c r="O826" s="179"/>
      <c r="P826" s="179"/>
      <c r="Q826" s="179"/>
      <c r="R826" s="179"/>
      <c r="S826" s="179"/>
      <c r="T826" s="179"/>
      <c r="U826" s="179"/>
      <c r="V826" s="179"/>
      <c r="W826" s="179"/>
      <c r="X826" s="179"/>
      <c r="Y826" s="179"/>
      <c r="Z826" s="179"/>
    </row>
    <row r="827" ht="10.5" customHeight="1">
      <c r="A827" s="179"/>
      <c r="B827" s="179"/>
      <c r="C827" s="179"/>
      <c r="D827" s="179"/>
      <c r="E827" s="179"/>
      <c r="F827" s="179"/>
      <c r="G827" s="179"/>
      <c r="H827" s="179"/>
      <c r="I827" s="179"/>
      <c r="J827" s="179"/>
      <c r="K827" s="179"/>
      <c r="L827" s="179"/>
      <c r="M827" s="179"/>
      <c r="N827" s="179"/>
      <c r="O827" s="179"/>
      <c r="P827" s="179"/>
      <c r="Q827" s="179"/>
      <c r="R827" s="179"/>
      <c r="S827" s="179"/>
      <c r="T827" s="179"/>
      <c r="U827" s="179"/>
      <c r="V827" s="179"/>
      <c r="W827" s="179"/>
      <c r="X827" s="179"/>
      <c r="Y827" s="179"/>
      <c r="Z827" s="179"/>
    </row>
    <row r="828" ht="10.5" customHeight="1">
      <c r="A828" s="179"/>
      <c r="B828" s="179"/>
      <c r="C828" s="179"/>
      <c r="D828" s="179"/>
      <c r="E828" s="179"/>
      <c r="F828" s="179"/>
      <c r="G828" s="179"/>
      <c r="H828" s="179"/>
      <c r="I828" s="179"/>
      <c r="J828" s="179"/>
      <c r="K828" s="179"/>
      <c r="L828" s="179"/>
      <c r="M828" s="179"/>
      <c r="N828" s="179"/>
      <c r="O828" s="179"/>
      <c r="P828" s="179"/>
      <c r="Q828" s="179"/>
      <c r="R828" s="179"/>
      <c r="S828" s="179"/>
      <c r="T828" s="179"/>
      <c r="U828" s="179"/>
      <c r="V828" s="179"/>
      <c r="W828" s="179"/>
      <c r="X828" s="179"/>
      <c r="Y828" s="179"/>
      <c r="Z828" s="179"/>
    </row>
    <row r="829" ht="10.5" customHeight="1">
      <c r="A829" s="179"/>
      <c r="B829" s="179"/>
      <c r="C829" s="179"/>
      <c r="D829" s="179"/>
      <c r="E829" s="179"/>
      <c r="F829" s="179"/>
      <c r="G829" s="179"/>
      <c r="H829" s="179"/>
      <c r="I829" s="179"/>
      <c r="J829" s="179"/>
      <c r="K829" s="179"/>
      <c r="L829" s="179"/>
      <c r="M829" s="179"/>
      <c r="N829" s="179"/>
      <c r="O829" s="179"/>
      <c r="P829" s="179"/>
      <c r="Q829" s="179"/>
      <c r="R829" s="179"/>
      <c r="S829" s="179"/>
      <c r="T829" s="179"/>
      <c r="U829" s="179"/>
      <c r="V829" s="179"/>
      <c r="W829" s="179"/>
      <c r="X829" s="179"/>
      <c r="Y829" s="179"/>
      <c r="Z829" s="179"/>
    </row>
    <row r="830" ht="10.5" customHeight="1">
      <c r="A830" s="179"/>
      <c r="B830" s="179"/>
      <c r="C830" s="179"/>
      <c r="D830" s="179"/>
      <c r="E830" s="179"/>
      <c r="F830" s="179"/>
      <c r="G830" s="179"/>
      <c r="H830" s="179"/>
      <c r="I830" s="179"/>
      <c r="J830" s="179"/>
      <c r="K830" s="179"/>
      <c r="L830" s="179"/>
      <c r="M830" s="179"/>
      <c r="N830" s="179"/>
      <c r="O830" s="179"/>
      <c r="P830" s="179"/>
      <c r="Q830" s="179"/>
      <c r="R830" s="179"/>
      <c r="S830" s="179"/>
      <c r="T830" s="179"/>
      <c r="U830" s="179"/>
      <c r="V830" s="179"/>
      <c r="W830" s="179"/>
      <c r="X830" s="179"/>
      <c r="Y830" s="179"/>
      <c r="Z830" s="179"/>
    </row>
    <row r="831" ht="10.5" customHeight="1">
      <c r="A831" s="179"/>
      <c r="B831" s="179"/>
      <c r="C831" s="179"/>
      <c r="D831" s="179"/>
      <c r="E831" s="179"/>
      <c r="F831" s="179"/>
      <c r="G831" s="179"/>
      <c r="H831" s="179"/>
      <c r="I831" s="179"/>
      <c r="J831" s="179"/>
      <c r="K831" s="179"/>
      <c r="L831" s="179"/>
      <c r="M831" s="179"/>
      <c r="N831" s="179"/>
      <c r="O831" s="179"/>
      <c r="P831" s="179"/>
      <c r="Q831" s="179"/>
      <c r="R831" s="179"/>
      <c r="S831" s="179"/>
      <c r="T831" s="179"/>
      <c r="U831" s="179"/>
      <c r="V831" s="179"/>
      <c r="W831" s="179"/>
      <c r="X831" s="179"/>
      <c r="Y831" s="179"/>
      <c r="Z831" s="179"/>
    </row>
    <row r="832" ht="10.5" customHeight="1">
      <c r="A832" s="179"/>
      <c r="B832" s="179"/>
      <c r="C832" s="179"/>
      <c r="D832" s="179"/>
      <c r="E832" s="179"/>
      <c r="F832" s="179"/>
      <c r="G832" s="179"/>
      <c r="H832" s="179"/>
      <c r="I832" s="179"/>
      <c r="J832" s="179"/>
      <c r="K832" s="179"/>
      <c r="L832" s="179"/>
      <c r="M832" s="179"/>
      <c r="N832" s="179"/>
      <c r="O832" s="179"/>
      <c r="P832" s="179"/>
      <c r="Q832" s="179"/>
      <c r="R832" s="179"/>
      <c r="S832" s="179"/>
      <c r="T832" s="179"/>
      <c r="U832" s="179"/>
      <c r="V832" s="179"/>
      <c r="W832" s="179"/>
      <c r="X832" s="179"/>
      <c r="Y832" s="179"/>
      <c r="Z832" s="179"/>
    </row>
    <row r="833" ht="10.5" customHeight="1">
      <c r="A833" s="179"/>
      <c r="B833" s="179"/>
      <c r="C833" s="179"/>
      <c r="D833" s="179"/>
      <c r="E833" s="179"/>
      <c r="F833" s="179"/>
      <c r="G833" s="179"/>
      <c r="H833" s="179"/>
      <c r="I833" s="179"/>
      <c r="J833" s="179"/>
      <c r="K833" s="179"/>
      <c r="L833" s="179"/>
      <c r="M833" s="179"/>
      <c r="N833" s="179"/>
      <c r="O833" s="179"/>
      <c r="P833" s="179"/>
      <c r="Q833" s="179"/>
      <c r="R833" s="179"/>
      <c r="S833" s="179"/>
      <c r="T833" s="179"/>
      <c r="U833" s="179"/>
      <c r="V833" s="179"/>
      <c r="W833" s="179"/>
      <c r="X833" s="179"/>
      <c r="Y833" s="179"/>
      <c r="Z833" s="179"/>
    </row>
    <row r="834" ht="10.5" customHeight="1">
      <c r="A834" s="179"/>
      <c r="B834" s="179"/>
      <c r="C834" s="179"/>
      <c r="D834" s="179"/>
      <c r="E834" s="179"/>
      <c r="F834" s="179"/>
      <c r="G834" s="179"/>
      <c r="H834" s="179"/>
      <c r="I834" s="179"/>
      <c r="J834" s="179"/>
      <c r="K834" s="179"/>
      <c r="L834" s="179"/>
      <c r="M834" s="179"/>
      <c r="N834" s="179"/>
      <c r="O834" s="179"/>
      <c r="P834" s="179"/>
      <c r="Q834" s="179"/>
      <c r="R834" s="179"/>
      <c r="S834" s="179"/>
      <c r="T834" s="179"/>
      <c r="U834" s="179"/>
      <c r="V834" s="179"/>
      <c r="W834" s="179"/>
      <c r="X834" s="179"/>
      <c r="Y834" s="179"/>
      <c r="Z834" s="179"/>
    </row>
    <row r="835" ht="10.5" customHeight="1">
      <c r="A835" s="179"/>
      <c r="B835" s="179"/>
      <c r="C835" s="179"/>
      <c r="D835" s="179"/>
      <c r="E835" s="179"/>
      <c r="F835" s="179"/>
      <c r="G835" s="179"/>
      <c r="H835" s="179"/>
      <c r="I835" s="179"/>
      <c r="J835" s="179"/>
      <c r="K835" s="179"/>
      <c r="L835" s="179"/>
      <c r="M835" s="179"/>
      <c r="N835" s="179"/>
      <c r="O835" s="179"/>
      <c r="P835" s="179"/>
      <c r="Q835" s="179"/>
      <c r="R835" s="179"/>
      <c r="S835" s="179"/>
      <c r="T835" s="179"/>
      <c r="U835" s="179"/>
      <c r="V835" s="179"/>
      <c r="W835" s="179"/>
      <c r="X835" s="179"/>
      <c r="Y835" s="179"/>
      <c r="Z835" s="179"/>
    </row>
    <row r="836" ht="10.5" customHeight="1">
      <c r="A836" s="179"/>
      <c r="B836" s="179"/>
      <c r="C836" s="179"/>
      <c r="D836" s="179"/>
      <c r="E836" s="179"/>
      <c r="F836" s="179"/>
      <c r="G836" s="179"/>
      <c r="H836" s="179"/>
      <c r="I836" s="179"/>
      <c r="J836" s="179"/>
      <c r="K836" s="179"/>
      <c r="L836" s="179"/>
      <c r="M836" s="179"/>
      <c r="N836" s="179"/>
      <c r="O836" s="179"/>
      <c r="P836" s="179"/>
      <c r="Q836" s="179"/>
      <c r="R836" s="179"/>
      <c r="S836" s="179"/>
      <c r="T836" s="179"/>
      <c r="U836" s="179"/>
      <c r="V836" s="179"/>
      <c r="W836" s="179"/>
      <c r="X836" s="179"/>
      <c r="Y836" s="179"/>
      <c r="Z836" s="179"/>
    </row>
    <row r="837" ht="10.5" customHeight="1">
      <c r="A837" s="179"/>
      <c r="B837" s="179"/>
      <c r="C837" s="179"/>
      <c r="D837" s="179"/>
      <c r="E837" s="179"/>
      <c r="F837" s="179"/>
      <c r="G837" s="179"/>
      <c r="H837" s="179"/>
      <c r="I837" s="179"/>
      <c r="J837" s="179"/>
      <c r="K837" s="179"/>
      <c r="L837" s="179"/>
      <c r="M837" s="179"/>
      <c r="N837" s="179"/>
      <c r="O837" s="179"/>
      <c r="P837" s="179"/>
      <c r="Q837" s="179"/>
      <c r="R837" s="179"/>
      <c r="S837" s="179"/>
      <c r="T837" s="179"/>
      <c r="U837" s="179"/>
      <c r="V837" s="179"/>
      <c r="W837" s="179"/>
      <c r="X837" s="179"/>
      <c r="Y837" s="179"/>
      <c r="Z837" s="179"/>
    </row>
    <row r="838" ht="10.5" customHeight="1">
      <c r="A838" s="179"/>
      <c r="B838" s="179"/>
      <c r="C838" s="179"/>
      <c r="D838" s="179"/>
      <c r="E838" s="179"/>
      <c r="F838" s="179"/>
      <c r="G838" s="179"/>
      <c r="H838" s="179"/>
      <c r="I838" s="179"/>
      <c r="J838" s="179"/>
      <c r="K838" s="179"/>
      <c r="L838" s="179"/>
      <c r="M838" s="179"/>
      <c r="N838" s="179"/>
      <c r="O838" s="179"/>
      <c r="P838" s="179"/>
      <c r="Q838" s="179"/>
      <c r="R838" s="179"/>
      <c r="S838" s="179"/>
      <c r="T838" s="179"/>
      <c r="U838" s="179"/>
      <c r="V838" s="179"/>
      <c r="W838" s="179"/>
      <c r="X838" s="179"/>
      <c r="Y838" s="179"/>
      <c r="Z838" s="179"/>
    </row>
    <row r="839" ht="10.5" customHeight="1">
      <c r="A839" s="179"/>
      <c r="B839" s="179"/>
      <c r="C839" s="179"/>
      <c r="D839" s="179"/>
      <c r="E839" s="179"/>
      <c r="F839" s="179"/>
      <c r="G839" s="179"/>
      <c r="H839" s="179"/>
      <c r="I839" s="179"/>
      <c r="J839" s="179"/>
      <c r="K839" s="179"/>
      <c r="L839" s="179"/>
      <c r="M839" s="179"/>
      <c r="N839" s="179"/>
      <c r="O839" s="179"/>
      <c r="P839" s="179"/>
      <c r="Q839" s="179"/>
      <c r="R839" s="179"/>
      <c r="S839" s="179"/>
      <c r="T839" s="179"/>
      <c r="U839" s="179"/>
      <c r="V839" s="179"/>
      <c r="W839" s="179"/>
      <c r="X839" s="179"/>
      <c r="Y839" s="179"/>
      <c r="Z839" s="179"/>
    </row>
    <row r="840" ht="10.5" customHeight="1">
      <c r="A840" s="179"/>
      <c r="B840" s="179"/>
      <c r="C840" s="179"/>
      <c r="D840" s="179"/>
      <c r="E840" s="179"/>
      <c r="F840" s="179"/>
      <c r="G840" s="179"/>
      <c r="H840" s="179"/>
      <c r="I840" s="179"/>
      <c r="J840" s="179"/>
      <c r="K840" s="179"/>
      <c r="L840" s="179"/>
      <c r="M840" s="179"/>
      <c r="N840" s="179"/>
      <c r="O840" s="179"/>
      <c r="P840" s="179"/>
      <c r="Q840" s="179"/>
      <c r="R840" s="179"/>
      <c r="S840" s="179"/>
      <c r="T840" s="179"/>
      <c r="U840" s="179"/>
      <c r="V840" s="179"/>
      <c r="W840" s="179"/>
      <c r="X840" s="179"/>
      <c r="Y840" s="179"/>
      <c r="Z840" s="179"/>
    </row>
    <row r="841" ht="10.5" customHeight="1">
      <c r="A841" s="179"/>
      <c r="B841" s="179"/>
      <c r="C841" s="179"/>
      <c r="D841" s="179"/>
      <c r="E841" s="179"/>
      <c r="F841" s="179"/>
      <c r="G841" s="179"/>
      <c r="H841" s="179"/>
      <c r="I841" s="179"/>
      <c r="J841" s="179"/>
      <c r="K841" s="179"/>
      <c r="L841" s="179"/>
      <c r="M841" s="179"/>
      <c r="N841" s="179"/>
      <c r="O841" s="179"/>
      <c r="P841" s="179"/>
      <c r="Q841" s="179"/>
      <c r="R841" s="179"/>
      <c r="S841" s="179"/>
      <c r="T841" s="179"/>
      <c r="U841" s="179"/>
      <c r="V841" s="179"/>
      <c r="W841" s="179"/>
      <c r="X841" s="179"/>
      <c r="Y841" s="179"/>
      <c r="Z841" s="179"/>
    </row>
    <row r="842" ht="10.5" customHeight="1">
      <c r="A842" s="179"/>
      <c r="B842" s="179"/>
      <c r="C842" s="179"/>
      <c r="D842" s="179"/>
      <c r="E842" s="179"/>
      <c r="F842" s="179"/>
      <c r="G842" s="179"/>
      <c r="H842" s="179"/>
      <c r="I842" s="179"/>
      <c r="J842" s="179"/>
      <c r="K842" s="179"/>
      <c r="L842" s="179"/>
      <c r="M842" s="179"/>
      <c r="N842" s="179"/>
      <c r="O842" s="179"/>
      <c r="P842" s="179"/>
      <c r="Q842" s="179"/>
      <c r="R842" s="179"/>
      <c r="S842" s="179"/>
      <c r="T842" s="179"/>
      <c r="U842" s="179"/>
      <c r="V842" s="179"/>
      <c r="W842" s="179"/>
      <c r="X842" s="179"/>
      <c r="Y842" s="179"/>
      <c r="Z842" s="179"/>
    </row>
    <row r="843" ht="10.5" customHeight="1">
      <c r="A843" s="179"/>
      <c r="B843" s="179"/>
      <c r="C843" s="179"/>
      <c r="D843" s="179"/>
      <c r="E843" s="179"/>
      <c r="F843" s="179"/>
      <c r="G843" s="179"/>
      <c r="H843" s="179"/>
      <c r="I843" s="179"/>
      <c r="J843" s="179"/>
      <c r="K843" s="179"/>
      <c r="L843" s="179"/>
      <c r="M843" s="179"/>
      <c r="N843" s="179"/>
      <c r="O843" s="179"/>
      <c r="P843" s="179"/>
      <c r="Q843" s="179"/>
      <c r="R843" s="179"/>
      <c r="S843" s="179"/>
      <c r="T843" s="179"/>
      <c r="U843" s="179"/>
      <c r="V843" s="179"/>
      <c r="W843" s="179"/>
      <c r="X843" s="179"/>
      <c r="Y843" s="179"/>
      <c r="Z843" s="179"/>
    </row>
    <row r="844" ht="10.5" customHeight="1">
      <c r="A844" s="179"/>
      <c r="B844" s="179"/>
      <c r="C844" s="179"/>
      <c r="D844" s="179"/>
      <c r="E844" s="179"/>
      <c r="F844" s="179"/>
      <c r="G844" s="179"/>
      <c r="H844" s="179"/>
      <c r="I844" s="179"/>
      <c r="J844" s="179"/>
      <c r="K844" s="179"/>
      <c r="L844" s="179"/>
      <c r="M844" s="179"/>
      <c r="N844" s="179"/>
      <c r="O844" s="179"/>
      <c r="P844" s="179"/>
      <c r="Q844" s="179"/>
      <c r="R844" s="179"/>
      <c r="S844" s="179"/>
      <c r="T844" s="179"/>
      <c r="U844" s="179"/>
      <c r="V844" s="179"/>
      <c r="W844" s="179"/>
      <c r="X844" s="179"/>
      <c r="Y844" s="179"/>
      <c r="Z844" s="179"/>
    </row>
    <row r="845" ht="10.5" customHeight="1">
      <c r="A845" s="179"/>
      <c r="B845" s="179"/>
      <c r="C845" s="179"/>
      <c r="D845" s="179"/>
      <c r="E845" s="179"/>
      <c r="F845" s="179"/>
      <c r="G845" s="179"/>
      <c r="H845" s="179"/>
      <c r="I845" s="179"/>
      <c r="J845" s="179"/>
      <c r="K845" s="179"/>
      <c r="L845" s="179"/>
      <c r="M845" s="179"/>
      <c r="N845" s="179"/>
      <c r="O845" s="179"/>
      <c r="P845" s="179"/>
      <c r="Q845" s="179"/>
      <c r="R845" s="179"/>
      <c r="S845" s="179"/>
      <c r="T845" s="179"/>
      <c r="U845" s="179"/>
      <c r="V845" s="179"/>
      <c r="W845" s="179"/>
      <c r="X845" s="179"/>
      <c r="Y845" s="179"/>
      <c r="Z845" s="179"/>
    </row>
    <row r="846" ht="10.5" customHeight="1">
      <c r="A846" s="179"/>
      <c r="B846" s="179"/>
      <c r="C846" s="179"/>
      <c r="D846" s="179"/>
      <c r="E846" s="179"/>
      <c r="F846" s="179"/>
      <c r="G846" s="179"/>
      <c r="H846" s="179"/>
      <c r="I846" s="179"/>
      <c r="J846" s="179"/>
      <c r="K846" s="179"/>
      <c r="L846" s="179"/>
      <c r="M846" s="179"/>
      <c r="N846" s="179"/>
      <c r="O846" s="179"/>
      <c r="P846" s="179"/>
      <c r="Q846" s="179"/>
      <c r="R846" s="179"/>
      <c r="S846" s="179"/>
      <c r="T846" s="179"/>
      <c r="U846" s="179"/>
      <c r="V846" s="179"/>
      <c r="W846" s="179"/>
      <c r="X846" s="179"/>
      <c r="Y846" s="179"/>
      <c r="Z846" s="179"/>
    </row>
    <row r="847" ht="10.5" customHeight="1">
      <c r="A847" s="179"/>
      <c r="B847" s="179"/>
      <c r="C847" s="179"/>
      <c r="D847" s="179"/>
      <c r="E847" s="179"/>
      <c r="F847" s="179"/>
      <c r="G847" s="179"/>
      <c r="H847" s="179"/>
      <c r="I847" s="179"/>
      <c r="J847" s="179"/>
      <c r="K847" s="179"/>
      <c r="L847" s="179"/>
      <c r="M847" s="179"/>
      <c r="N847" s="179"/>
      <c r="O847" s="179"/>
      <c r="P847" s="179"/>
      <c r="Q847" s="179"/>
      <c r="R847" s="179"/>
      <c r="S847" s="179"/>
      <c r="T847" s="179"/>
      <c r="U847" s="179"/>
      <c r="V847" s="179"/>
      <c r="W847" s="179"/>
      <c r="X847" s="179"/>
      <c r="Y847" s="179"/>
      <c r="Z847" s="179"/>
    </row>
    <row r="848" ht="10.5" customHeight="1">
      <c r="A848" s="179"/>
      <c r="B848" s="179"/>
      <c r="C848" s="179"/>
      <c r="D848" s="179"/>
      <c r="E848" s="179"/>
      <c r="F848" s="179"/>
      <c r="G848" s="179"/>
      <c r="H848" s="179"/>
      <c r="I848" s="179"/>
      <c r="J848" s="179"/>
      <c r="K848" s="179"/>
      <c r="L848" s="179"/>
      <c r="M848" s="179"/>
      <c r="N848" s="179"/>
      <c r="O848" s="179"/>
      <c r="P848" s="179"/>
      <c r="Q848" s="179"/>
      <c r="R848" s="179"/>
      <c r="S848" s="179"/>
      <c r="T848" s="179"/>
      <c r="U848" s="179"/>
      <c r="V848" s="179"/>
      <c r="W848" s="179"/>
      <c r="X848" s="179"/>
      <c r="Y848" s="179"/>
      <c r="Z848" s="179"/>
    </row>
    <row r="849" ht="10.5" customHeight="1">
      <c r="A849" s="179"/>
      <c r="B849" s="179"/>
      <c r="C849" s="179"/>
      <c r="D849" s="179"/>
      <c r="E849" s="179"/>
      <c r="F849" s="179"/>
      <c r="G849" s="179"/>
      <c r="H849" s="179"/>
      <c r="I849" s="179"/>
      <c r="J849" s="179"/>
      <c r="K849" s="179"/>
      <c r="L849" s="179"/>
      <c r="M849" s="179"/>
      <c r="N849" s="179"/>
      <c r="O849" s="179"/>
      <c r="P849" s="179"/>
      <c r="Q849" s="179"/>
      <c r="R849" s="179"/>
      <c r="S849" s="179"/>
      <c r="T849" s="179"/>
      <c r="U849" s="179"/>
      <c r="V849" s="179"/>
      <c r="W849" s="179"/>
      <c r="X849" s="179"/>
      <c r="Y849" s="179"/>
      <c r="Z849" s="179"/>
    </row>
    <row r="850" ht="10.5" customHeight="1">
      <c r="A850" s="179"/>
      <c r="B850" s="179"/>
      <c r="C850" s="179"/>
      <c r="D850" s="179"/>
      <c r="E850" s="179"/>
      <c r="F850" s="179"/>
      <c r="G850" s="179"/>
      <c r="H850" s="179"/>
      <c r="I850" s="179"/>
      <c r="J850" s="179"/>
      <c r="K850" s="179"/>
      <c r="L850" s="179"/>
      <c r="M850" s="179"/>
      <c r="N850" s="179"/>
      <c r="O850" s="179"/>
      <c r="P850" s="179"/>
      <c r="Q850" s="179"/>
      <c r="R850" s="179"/>
      <c r="S850" s="179"/>
      <c r="T850" s="179"/>
      <c r="U850" s="179"/>
      <c r="V850" s="179"/>
      <c r="W850" s="179"/>
      <c r="X850" s="179"/>
      <c r="Y850" s="179"/>
      <c r="Z850" s="179"/>
    </row>
    <row r="851" ht="10.5" customHeight="1">
      <c r="A851" s="179"/>
      <c r="B851" s="179"/>
      <c r="C851" s="179"/>
      <c r="D851" s="179"/>
      <c r="E851" s="179"/>
      <c r="F851" s="179"/>
      <c r="G851" s="179"/>
      <c r="H851" s="179"/>
      <c r="I851" s="179"/>
      <c r="J851" s="179"/>
      <c r="K851" s="179"/>
      <c r="L851" s="179"/>
      <c r="M851" s="179"/>
      <c r="N851" s="179"/>
      <c r="O851" s="179"/>
      <c r="P851" s="179"/>
      <c r="Q851" s="179"/>
      <c r="R851" s="179"/>
      <c r="S851" s="179"/>
      <c r="T851" s="179"/>
      <c r="U851" s="179"/>
      <c r="V851" s="179"/>
      <c r="W851" s="179"/>
      <c r="X851" s="179"/>
      <c r="Y851" s="179"/>
      <c r="Z851" s="179"/>
    </row>
    <row r="852" ht="10.5" customHeight="1">
      <c r="A852" s="179"/>
      <c r="B852" s="179"/>
      <c r="C852" s="179"/>
      <c r="D852" s="179"/>
      <c r="E852" s="179"/>
      <c r="F852" s="179"/>
      <c r="G852" s="179"/>
      <c r="H852" s="179"/>
      <c r="I852" s="179"/>
      <c r="J852" s="179"/>
      <c r="K852" s="179"/>
      <c r="L852" s="179"/>
      <c r="M852" s="179"/>
      <c r="N852" s="179"/>
      <c r="O852" s="179"/>
      <c r="P852" s="179"/>
      <c r="Q852" s="179"/>
      <c r="R852" s="179"/>
      <c r="S852" s="179"/>
      <c r="T852" s="179"/>
      <c r="U852" s="179"/>
      <c r="V852" s="179"/>
      <c r="W852" s="179"/>
      <c r="X852" s="179"/>
      <c r="Y852" s="179"/>
      <c r="Z852" s="179"/>
    </row>
    <row r="853" ht="10.5" customHeight="1">
      <c r="A853" s="179"/>
      <c r="B853" s="179"/>
      <c r="C853" s="179"/>
      <c r="D853" s="179"/>
      <c r="E853" s="179"/>
      <c r="F853" s="179"/>
      <c r="G853" s="179"/>
      <c r="H853" s="179"/>
      <c r="I853" s="179"/>
      <c r="J853" s="179"/>
      <c r="K853" s="179"/>
      <c r="L853" s="179"/>
      <c r="M853" s="179"/>
      <c r="N853" s="179"/>
      <c r="O853" s="179"/>
      <c r="P853" s="179"/>
      <c r="Q853" s="179"/>
      <c r="R853" s="179"/>
      <c r="S853" s="179"/>
      <c r="T853" s="179"/>
      <c r="U853" s="179"/>
      <c r="V853" s="179"/>
      <c r="W853" s="179"/>
      <c r="X853" s="179"/>
      <c r="Y853" s="179"/>
      <c r="Z853" s="179"/>
    </row>
    <row r="854" ht="10.5" customHeight="1">
      <c r="A854" s="179"/>
      <c r="B854" s="179"/>
      <c r="C854" s="179"/>
      <c r="D854" s="179"/>
      <c r="E854" s="179"/>
      <c r="F854" s="179"/>
      <c r="G854" s="179"/>
      <c r="H854" s="179"/>
      <c r="I854" s="179"/>
      <c r="J854" s="179"/>
      <c r="K854" s="179"/>
      <c r="L854" s="179"/>
      <c r="M854" s="179"/>
      <c r="N854" s="179"/>
      <c r="O854" s="179"/>
      <c r="P854" s="179"/>
      <c r="Q854" s="179"/>
      <c r="R854" s="179"/>
      <c r="S854" s="179"/>
      <c r="T854" s="179"/>
      <c r="U854" s="179"/>
      <c r="V854" s="179"/>
      <c r="W854" s="179"/>
      <c r="X854" s="179"/>
      <c r="Y854" s="179"/>
      <c r="Z854" s="179"/>
    </row>
    <row r="855" ht="10.5" customHeight="1">
      <c r="A855" s="179"/>
      <c r="B855" s="179"/>
      <c r="C855" s="179"/>
      <c r="D855" s="179"/>
      <c r="E855" s="179"/>
      <c r="F855" s="179"/>
      <c r="G855" s="179"/>
      <c r="H855" s="179"/>
      <c r="I855" s="179"/>
      <c r="J855" s="179"/>
      <c r="K855" s="179"/>
      <c r="L855" s="179"/>
      <c r="M855" s="179"/>
      <c r="N855" s="179"/>
      <c r="O855" s="179"/>
      <c r="P855" s="179"/>
      <c r="Q855" s="179"/>
      <c r="R855" s="179"/>
      <c r="S855" s="179"/>
      <c r="T855" s="179"/>
      <c r="U855" s="179"/>
      <c r="V855" s="179"/>
      <c r="W855" s="179"/>
      <c r="X855" s="179"/>
      <c r="Y855" s="179"/>
      <c r="Z855" s="179"/>
    </row>
    <row r="856" ht="10.5" customHeight="1">
      <c r="A856" s="179"/>
      <c r="B856" s="179"/>
      <c r="C856" s="179"/>
      <c r="D856" s="179"/>
      <c r="E856" s="179"/>
      <c r="F856" s="179"/>
      <c r="G856" s="179"/>
      <c r="H856" s="179"/>
      <c r="I856" s="179"/>
      <c r="J856" s="179"/>
      <c r="K856" s="179"/>
      <c r="L856" s="179"/>
      <c r="M856" s="179"/>
      <c r="N856" s="179"/>
      <c r="O856" s="179"/>
      <c r="P856" s="179"/>
      <c r="Q856" s="179"/>
      <c r="R856" s="179"/>
      <c r="S856" s="179"/>
      <c r="T856" s="179"/>
      <c r="U856" s="179"/>
      <c r="V856" s="179"/>
      <c r="W856" s="179"/>
      <c r="X856" s="179"/>
      <c r="Y856" s="179"/>
      <c r="Z856" s="179"/>
    </row>
    <row r="857" ht="10.5" customHeight="1">
      <c r="A857" s="179"/>
      <c r="B857" s="179"/>
      <c r="C857" s="179"/>
      <c r="D857" s="179"/>
      <c r="E857" s="179"/>
      <c r="F857" s="179"/>
      <c r="G857" s="179"/>
      <c r="H857" s="179"/>
      <c r="I857" s="179"/>
      <c r="J857" s="179"/>
      <c r="K857" s="179"/>
      <c r="L857" s="179"/>
      <c r="M857" s="179"/>
      <c r="N857" s="179"/>
      <c r="O857" s="179"/>
      <c r="P857" s="179"/>
      <c r="Q857" s="179"/>
      <c r="R857" s="179"/>
      <c r="S857" s="179"/>
      <c r="T857" s="179"/>
      <c r="U857" s="179"/>
      <c r="V857" s="179"/>
      <c r="W857" s="179"/>
      <c r="X857" s="179"/>
      <c r="Y857" s="179"/>
      <c r="Z857" s="179"/>
    </row>
    <row r="858" ht="10.5" customHeight="1">
      <c r="A858" s="179"/>
      <c r="B858" s="179"/>
      <c r="C858" s="179"/>
      <c r="D858" s="179"/>
      <c r="E858" s="179"/>
      <c r="F858" s="179"/>
      <c r="G858" s="179"/>
      <c r="H858" s="179"/>
      <c r="I858" s="179"/>
      <c r="J858" s="179"/>
      <c r="K858" s="179"/>
      <c r="L858" s="179"/>
      <c r="M858" s="179"/>
      <c r="N858" s="179"/>
      <c r="O858" s="179"/>
      <c r="P858" s="179"/>
      <c r="Q858" s="179"/>
      <c r="R858" s="179"/>
      <c r="S858" s="179"/>
      <c r="T858" s="179"/>
      <c r="U858" s="179"/>
      <c r="V858" s="179"/>
      <c r="W858" s="179"/>
      <c r="X858" s="179"/>
      <c r="Y858" s="179"/>
      <c r="Z858" s="179"/>
    </row>
    <row r="859" ht="10.5" customHeight="1">
      <c r="A859" s="179"/>
      <c r="B859" s="179"/>
      <c r="C859" s="179"/>
      <c r="D859" s="179"/>
      <c r="E859" s="179"/>
      <c r="F859" s="179"/>
      <c r="G859" s="179"/>
      <c r="H859" s="179"/>
      <c r="I859" s="179"/>
      <c r="J859" s="179"/>
      <c r="K859" s="179"/>
      <c r="L859" s="179"/>
      <c r="M859" s="179"/>
      <c r="N859" s="179"/>
      <c r="O859" s="179"/>
      <c r="P859" s="179"/>
      <c r="Q859" s="179"/>
      <c r="R859" s="179"/>
      <c r="S859" s="179"/>
      <c r="T859" s="179"/>
      <c r="U859" s="179"/>
      <c r="V859" s="179"/>
      <c r="W859" s="179"/>
      <c r="X859" s="179"/>
      <c r="Y859" s="179"/>
      <c r="Z859" s="179"/>
    </row>
    <row r="860" ht="10.5" customHeight="1">
      <c r="A860" s="179"/>
      <c r="B860" s="179"/>
      <c r="C860" s="179"/>
      <c r="D860" s="179"/>
      <c r="E860" s="179"/>
      <c r="F860" s="179"/>
      <c r="G860" s="179"/>
      <c r="H860" s="179"/>
      <c r="I860" s="179"/>
      <c r="J860" s="179"/>
      <c r="K860" s="179"/>
      <c r="L860" s="179"/>
      <c r="M860" s="179"/>
      <c r="N860" s="179"/>
      <c r="O860" s="179"/>
      <c r="P860" s="179"/>
      <c r="Q860" s="179"/>
      <c r="R860" s="179"/>
      <c r="S860" s="179"/>
      <c r="T860" s="179"/>
      <c r="U860" s="179"/>
      <c r="V860" s="179"/>
      <c r="W860" s="179"/>
      <c r="X860" s="179"/>
      <c r="Y860" s="179"/>
      <c r="Z860" s="179"/>
    </row>
    <row r="861" ht="10.5" customHeight="1">
      <c r="A861" s="179"/>
      <c r="B861" s="179"/>
      <c r="C861" s="179"/>
      <c r="D861" s="179"/>
      <c r="E861" s="179"/>
      <c r="F861" s="179"/>
      <c r="G861" s="179"/>
      <c r="H861" s="179"/>
      <c r="I861" s="179"/>
      <c r="J861" s="179"/>
      <c r="K861" s="179"/>
      <c r="L861" s="179"/>
      <c r="M861" s="179"/>
      <c r="N861" s="179"/>
      <c r="O861" s="179"/>
      <c r="P861" s="179"/>
      <c r="Q861" s="179"/>
      <c r="R861" s="179"/>
      <c r="S861" s="179"/>
      <c r="T861" s="179"/>
      <c r="U861" s="179"/>
      <c r="V861" s="179"/>
      <c r="W861" s="179"/>
      <c r="X861" s="179"/>
      <c r="Y861" s="179"/>
      <c r="Z861" s="179"/>
    </row>
    <row r="862" ht="10.5" customHeight="1">
      <c r="A862" s="179"/>
      <c r="B862" s="179"/>
      <c r="C862" s="179"/>
      <c r="D862" s="179"/>
      <c r="E862" s="179"/>
      <c r="F862" s="179"/>
      <c r="G862" s="179"/>
      <c r="H862" s="179"/>
      <c r="I862" s="179"/>
      <c r="J862" s="179"/>
      <c r="K862" s="179"/>
      <c r="L862" s="179"/>
      <c r="M862" s="179"/>
      <c r="N862" s="179"/>
      <c r="O862" s="179"/>
      <c r="P862" s="179"/>
      <c r="Q862" s="179"/>
      <c r="R862" s="179"/>
      <c r="S862" s="179"/>
      <c r="T862" s="179"/>
      <c r="U862" s="179"/>
      <c r="V862" s="179"/>
      <c r="W862" s="179"/>
      <c r="X862" s="179"/>
      <c r="Y862" s="179"/>
      <c r="Z862" s="179"/>
    </row>
    <row r="863" ht="10.5" customHeight="1">
      <c r="A863" s="179"/>
      <c r="B863" s="179"/>
      <c r="C863" s="179"/>
      <c r="D863" s="179"/>
      <c r="E863" s="179"/>
      <c r="F863" s="179"/>
      <c r="G863" s="179"/>
      <c r="H863" s="179"/>
      <c r="I863" s="179"/>
      <c r="J863" s="179"/>
      <c r="K863" s="179"/>
      <c r="L863" s="179"/>
      <c r="M863" s="179"/>
      <c r="N863" s="179"/>
      <c r="O863" s="179"/>
      <c r="P863" s="179"/>
      <c r="Q863" s="179"/>
      <c r="R863" s="179"/>
      <c r="S863" s="179"/>
      <c r="T863" s="179"/>
      <c r="U863" s="179"/>
      <c r="V863" s="179"/>
      <c r="W863" s="179"/>
      <c r="X863" s="179"/>
      <c r="Y863" s="179"/>
      <c r="Z863" s="179"/>
    </row>
    <row r="864" ht="10.5" customHeight="1">
      <c r="A864" s="179"/>
      <c r="B864" s="179"/>
      <c r="C864" s="179"/>
      <c r="D864" s="179"/>
      <c r="E864" s="179"/>
      <c r="F864" s="179"/>
      <c r="G864" s="179"/>
      <c r="H864" s="179"/>
      <c r="I864" s="179"/>
      <c r="J864" s="179"/>
      <c r="K864" s="179"/>
      <c r="L864" s="179"/>
      <c r="M864" s="179"/>
      <c r="N864" s="179"/>
      <c r="O864" s="179"/>
      <c r="P864" s="179"/>
      <c r="Q864" s="179"/>
      <c r="R864" s="179"/>
      <c r="S864" s="179"/>
      <c r="T864" s="179"/>
      <c r="U864" s="179"/>
      <c r="V864" s="179"/>
      <c r="W864" s="179"/>
      <c r="X864" s="179"/>
      <c r="Y864" s="179"/>
      <c r="Z864" s="179"/>
    </row>
    <row r="865" ht="10.5" customHeight="1">
      <c r="A865" s="179"/>
      <c r="B865" s="179"/>
      <c r="C865" s="179"/>
      <c r="D865" s="179"/>
      <c r="E865" s="179"/>
      <c r="F865" s="179"/>
      <c r="G865" s="179"/>
      <c r="H865" s="179"/>
      <c r="I865" s="179"/>
      <c r="J865" s="179"/>
      <c r="K865" s="179"/>
      <c r="L865" s="179"/>
      <c r="M865" s="179"/>
      <c r="N865" s="179"/>
      <c r="O865" s="179"/>
      <c r="P865" s="179"/>
      <c r="Q865" s="179"/>
      <c r="R865" s="179"/>
      <c r="S865" s="179"/>
      <c r="T865" s="179"/>
      <c r="U865" s="179"/>
      <c r="V865" s="179"/>
      <c r="W865" s="179"/>
      <c r="X865" s="179"/>
      <c r="Y865" s="179"/>
      <c r="Z865" s="179"/>
    </row>
    <row r="866" ht="10.5" customHeight="1">
      <c r="A866" s="179"/>
      <c r="B866" s="179"/>
      <c r="C866" s="179"/>
      <c r="D866" s="179"/>
      <c r="E866" s="179"/>
      <c r="F866" s="179"/>
      <c r="G866" s="179"/>
      <c r="H866" s="179"/>
      <c r="I866" s="179"/>
      <c r="J866" s="179"/>
      <c r="K866" s="179"/>
      <c r="L866" s="179"/>
      <c r="M866" s="179"/>
      <c r="N866" s="179"/>
      <c r="O866" s="179"/>
      <c r="P866" s="179"/>
      <c r="Q866" s="179"/>
      <c r="R866" s="179"/>
      <c r="S866" s="179"/>
      <c r="T866" s="179"/>
      <c r="U866" s="179"/>
      <c r="V866" s="179"/>
      <c r="W866" s="179"/>
      <c r="X866" s="179"/>
      <c r="Y866" s="179"/>
      <c r="Z866" s="179"/>
    </row>
    <row r="867" ht="10.5" customHeight="1">
      <c r="A867" s="179"/>
      <c r="B867" s="179"/>
      <c r="C867" s="179"/>
      <c r="D867" s="179"/>
      <c r="E867" s="179"/>
      <c r="F867" s="179"/>
      <c r="G867" s="179"/>
      <c r="H867" s="179"/>
      <c r="I867" s="179"/>
      <c r="J867" s="179"/>
      <c r="K867" s="179"/>
      <c r="L867" s="179"/>
      <c r="M867" s="179"/>
      <c r="N867" s="179"/>
      <c r="O867" s="179"/>
      <c r="P867" s="179"/>
      <c r="Q867" s="179"/>
      <c r="R867" s="179"/>
      <c r="S867" s="179"/>
      <c r="T867" s="179"/>
      <c r="U867" s="179"/>
      <c r="V867" s="179"/>
      <c r="W867" s="179"/>
      <c r="X867" s="179"/>
      <c r="Y867" s="179"/>
      <c r="Z867" s="179"/>
    </row>
    <row r="868" ht="10.5" customHeight="1">
      <c r="A868" s="179"/>
      <c r="B868" s="179"/>
      <c r="C868" s="179"/>
      <c r="D868" s="179"/>
      <c r="E868" s="179"/>
      <c r="F868" s="179"/>
      <c r="G868" s="179"/>
      <c r="H868" s="179"/>
      <c r="I868" s="179"/>
      <c r="J868" s="179"/>
      <c r="K868" s="179"/>
      <c r="L868" s="179"/>
      <c r="M868" s="179"/>
      <c r="N868" s="179"/>
      <c r="O868" s="179"/>
      <c r="P868" s="179"/>
      <c r="Q868" s="179"/>
      <c r="R868" s="179"/>
      <c r="S868" s="179"/>
      <c r="T868" s="179"/>
      <c r="U868" s="179"/>
      <c r="V868" s="179"/>
      <c r="W868" s="179"/>
      <c r="X868" s="179"/>
      <c r="Y868" s="179"/>
      <c r="Z868" s="179"/>
    </row>
    <row r="869" ht="10.5" customHeight="1">
      <c r="A869" s="179"/>
      <c r="B869" s="179"/>
      <c r="C869" s="179"/>
      <c r="D869" s="179"/>
      <c r="E869" s="179"/>
      <c r="F869" s="179"/>
      <c r="G869" s="179"/>
      <c r="H869" s="179"/>
      <c r="I869" s="179"/>
      <c r="J869" s="179"/>
      <c r="K869" s="179"/>
      <c r="L869" s="179"/>
      <c r="M869" s="179"/>
      <c r="N869" s="179"/>
      <c r="O869" s="179"/>
      <c r="P869" s="179"/>
      <c r="Q869" s="179"/>
      <c r="R869" s="179"/>
      <c r="S869" s="179"/>
      <c r="T869" s="179"/>
      <c r="U869" s="179"/>
      <c r="V869" s="179"/>
      <c r="W869" s="179"/>
      <c r="X869" s="179"/>
      <c r="Y869" s="179"/>
      <c r="Z869" s="179"/>
    </row>
    <row r="870" ht="10.5" customHeight="1">
      <c r="A870" s="179"/>
      <c r="B870" s="179"/>
      <c r="C870" s="179"/>
      <c r="D870" s="179"/>
      <c r="E870" s="179"/>
      <c r="F870" s="179"/>
      <c r="G870" s="179"/>
      <c r="H870" s="179"/>
      <c r="I870" s="179"/>
      <c r="J870" s="179"/>
      <c r="K870" s="179"/>
      <c r="L870" s="179"/>
      <c r="M870" s="179"/>
      <c r="N870" s="179"/>
      <c r="O870" s="179"/>
      <c r="P870" s="179"/>
      <c r="Q870" s="179"/>
      <c r="R870" s="179"/>
      <c r="S870" s="179"/>
      <c r="T870" s="179"/>
      <c r="U870" s="179"/>
      <c r="V870" s="179"/>
      <c r="W870" s="179"/>
      <c r="X870" s="179"/>
      <c r="Y870" s="179"/>
      <c r="Z870" s="179"/>
    </row>
    <row r="871" ht="10.5" customHeight="1">
      <c r="A871" s="179"/>
      <c r="B871" s="179"/>
      <c r="C871" s="179"/>
      <c r="D871" s="179"/>
      <c r="E871" s="179"/>
      <c r="F871" s="179"/>
      <c r="G871" s="179"/>
      <c r="H871" s="179"/>
      <c r="I871" s="179"/>
      <c r="J871" s="179"/>
      <c r="K871" s="179"/>
      <c r="L871" s="179"/>
      <c r="M871" s="179"/>
      <c r="N871" s="179"/>
      <c r="O871" s="179"/>
      <c r="P871" s="179"/>
      <c r="Q871" s="179"/>
      <c r="R871" s="179"/>
      <c r="S871" s="179"/>
      <c r="T871" s="179"/>
      <c r="U871" s="179"/>
      <c r="V871" s="179"/>
      <c r="W871" s="179"/>
      <c r="X871" s="179"/>
      <c r="Y871" s="179"/>
      <c r="Z871" s="179"/>
    </row>
    <row r="872" ht="10.5" customHeight="1">
      <c r="A872" s="179"/>
      <c r="B872" s="179"/>
      <c r="C872" s="179"/>
      <c r="D872" s="179"/>
      <c r="E872" s="179"/>
      <c r="F872" s="179"/>
      <c r="G872" s="179"/>
      <c r="H872" s="179"/>
      <c r="I872" s="179"/>
      <c r="J872" s="179"/>
      <c r="K872" s="179"/>
      <c r="L872" s="179"/>
      <c r="M872" s="179"/>
      <c r="N872" s="179"/>
      <c r="O872" s="179"/>
      <c r="P872" s="179"/>
      <c r="Q872" s="179"/>
      <c r="R872" s="179"/>
      <c r="S872" s="179"/>
      <c r="T872" s="179"/>
      <c r="U872" s="179"/>
      <c r="V872" s="179"/>
      <c r="W872" s="179"/>
      <c r="X872" s="179"/>
      <c r="Y872" s="179"/>
      <c r="Z872" s="179"/>
    </row>
    <row r="873" ht="10.5" customHeight="1">
      <c r="A873" s="179"/>
      <c r="B873" s="179"/>
      <c r="C873" s="179"/>
      <c r="D873" s="179"/>
      <c r="E873" s="179"/>
      <c r="F873" s="179"/>
      <c r="G873" s="179"/>
      <c r="H873" s="179"/>
      <c r="I873" s="179"/>
      <c r="J873" s="179"/>
      <c r="K873" s="179"/>
      <c r="L873" s="179"/>
      <c r="M873" s="179"/>
      <c r="N873" s="179"/>
      <c r="O873" s="179"/>
      <c r="P873" s="179"/>
      <c r="Q873" s="179"/>
      <c r="R873" s="179"/>
      <c r="S873" s="179"/>
      <c r="T873" s="179"/>
      <c r="U873" s="179"/>
      <c r="V873" s="179"/>
      <c r="W873" s="179"/>
      <c r="X873" s="179"/>
      <c r="Y873" s="179"/>
      <c r="Z873" s="179"/>
    </row>
    <row r="874" ht="10.5" customHeight="1">
      <c r="A874" s="179"/>
      <c r="B874" s="179"/>
      <c r="C874" s="179"/>
      <c r="D874" s="179"/>
      <c r="E874" s="179"/>
      <c r="F874" s="179"/>
      <c r="G874" s="179"/>
      <c r="H874" s="179"/>
      <c r="I874" s="179"/>
      <c r="J874" s="179"/>
      <c r="K874" s="179"/>
      <c r="L874" s="179"/>
      <c r="M874" s="179"/>
      <c r="N874" s="179"/>
      <c r="O874" s="179"/>
      <c r="P874" s="179"/>
      <c r="Q874" s="179"/>
      <c r="R874" s="179"/>
      <c r="S874" s="179"/>
      <c r="T874" s="179"/>
      <c r="U874" s="179"/>
      <c r="V874" s="179"/>
      <c r="W874" s="179"/>
      <c r="X874" s="179"/>
      <c r="Y874" s="179"/>
      <c r="Z874" s="179"/>
    </row>
    <row r="875" ht="10.5" customHeight="1">
      <c r="A875" s="179"/>
      <c r="B875" s="179"/>
      <c r="C875" s="179"/>
      <c r="D875" s="179"/>
      <c r="E875" s="179"/>
      <c r="F875" s="179"/>
      <c r="G875" s="179"/>
      <c r="H875" s="179"/>
      <c r="I875" s="179"/>
      <c r="J875" s="179"/>
      <c r="K875" s="179"/>
      <c r="L875" s="179"/>
      <c r="M875" s="179"/>
      <c r="N875" s="179"/>
      <c r="O875" s="179"/>
      <c r="P875" s="179"/>
      <c r="Q875" s="179"/>
      <c r="R875" s="179"/>
      <c r="S875" s="179"/>
      <c r="T875" s="179"/>
      <c r="U875" s="179"/>
      <c r="V875" s="179"/>
      <c r="W875" s="179"/>
      <c r="X875" s="179"/>
      <c r="Y875" s="179"/>
      <c r="Z875" s="179"/>
    </row>
    <row r="876" ht="10.5" customHeight="1">
      <c r="A876" s="179"/>
      <c r="B876" s="179"/>
      <c r="C876" s="179"/>
      <c r="D876" s="179"/>
      <c r="E876" s="179"/>
      <c r="F876" s="179"/>
      <c r="G876" s="179"/>
      <c r="H876" s="179"/>
      <c r="I876" s="179"/>
      <c r="J876" s="179"/>
      <c r="K876" s="179"/>
      <c r="L876" s="179"/>
      <c r="M876" s="179"/>
      <c r="N876" s="179"/>
      <c r="O876" s="179"/>
      <c r="P876" s="179"/>
      <c r="Q876" s="179"/>
      <c r="R876" s="179"/>
      <c r="S876" s="179"/>
      <c r="T876" s="179"/>
      <c r="U876" s="179"/>
      <c r="V876" s="179"/>
      <c r="W876" s="179"/>
      <c r="X876" s="179"/>
      <c r="Y876" s="179"/>
      <c r="Z876" s="179"/>
    </row>
    <row r="877" ht="10.5" customHeight="1">
      <c r="A877" s="179"/>
      <c r="B877" s="179"/>
      <c r="C877" s="179"/>
      <c r="D877" s="179"/>
      <c r="E877" s="179"/>
      <c r="F877" s="179"/>
      <c r="G877" s="179"/>
      <c r="H877" s="179"/>
      <c r="I877" s="179"/>
      <c r="J877" s="179"/>
      <c r="K877" s="179"/>
      <c r="L877" s="179"/>
      <c r="M877" s="179"/>
      <c r="N877" s="179"/>
      <c r="O877" s="179"/>
      <c r="P877" s="179"/>
      <c r="Q877" s="179"/>
      <c r="R877" s="179"/>
      <c r="S877" s="179"/>
      <c r="T877" s="179"/>
      <c r="U877" s="179"/>
      <c r="V877" s="179"/>
      <c r="W877" s="179"/>
      <c r="X877" s="179"/>
      <c r="Y877" s="179"/>
      <c r="Z877" s="179"/>
    </row>
    <row r="878" ht="10.5" customHeight="1">
      <c r="A878" s="179"/>
      <c r="B878" s="179"/>
      <c r="C878" s="179"/>
      <c r="D878" s="179"/>
      <c r="E878" s="179"/>
      <c r="F878" s="179"/>
      <c r="G878" s="179"/>
      <c r="H878" s="179"/>
      <c r="I878" s="179"/>
      <c r="J878" s="179"/>
      <c r="K878" s="179"/>
      <c r="L878" s="179"/>
      <c r="M878" s="179"/>
      <c r="N878" s="179"/>
      <c r="O878" s="179"/>
      <c r="P878" s="179"/>
      <c r="Q878" s="179"/>
      <c r="R878" s="179"/>
      <c r="S878" s="179"/>
      <c r="T878" s="179"/>
      <c r="U878" s="179"/>
      <c r="V878" s="179"/>
      <c r="W878" s="179"/>
      <c r="X878" s="179"/>
      <c r="Y878" s="179"/>
      <c r="Z878" s="179"/>
    </row>
    <row r="879" ht="10.5" customHeight="1">
      <c r="A879" s="179"/>
      <c r="B879" s="179"/>
      <c r="C879" s="179"/>
      <c r="D879" s="179"/>
      <c r="E879" s="179"/>
      <c r="F879" s="179"/>
      <c r="G879" s="179"/>
      <c r="H879" s="179"/>
      <c r="I879" s="179"/>
      <c r="J879" s="179"/>
      <c r="K879" s="179"/>
      <c r="L879" s="179"/>
      <c r="M879" s="179"/>
      <c r="N879" s="179"/>
      <c r="O879" s="179"/>
      <c r="P879" s="179"/>
      <c r="Q879" s="179"/>
      <c r="R879" s="179"/>
      <c r="S879" s="179"/>
      <c r="T879" s="179"/>
      <c r="U879" s="179"/>
      <c r="V879" s="179"/>
      <c r="W879" s="179"/>
      <c r="X879" s="179"/>
      <c r="Y879" s="179"/>
      <c r="Z879" s="179"/>
    </row>
    <row r="880" ht="10.5" customHeight="1">
      <c r="A880" s="179"/>
      <c r="B880" s="179"/>
      <c r="C880" s="179"/>
      <c r="D880" s="179"/>
      <c r="E880" s="179"/>
      <c r="F880" s="179"/>
      <c r="G880" s="179"/>
      <c r="H880" s="179"/>
      <c r="I880" s="179"/>
      <c r="J880" s="179"/>
      <c r="K880" s="179"/>
      <c r="L880" s="179"/>
      <c r="M880" s="179"/>
      <c r="N880" s="179"/>
      <c r="O880" s="179"/>
      <c r="P880" s="179"/>
      <c r="Q880" s="179"/>
      <c r="R880" s="179"/>
      <c r="S880" s="179"/>
      <c r="T880" s="179"/>
      <c r="U880" s="179"/>
      <c r="V880" s="179"/>
      <c r="W880" s="179"/>
      <c r="X880" s="179"/>
      <c r="Y880" s="179"/>
      <c r="Z880" s="179"/>
    </row>
    <row r="881" ht="10.5" customHeight="1">
      <c r="A881" s="179"/>
      <c r="B881" s="179"/>
      <c r="C881" s="179"/>
      <c r="D881" s="179"/>
      <c r="E881" s="179"/>
      <c r="F881" s="179"/>
      <c r="G881" s="179"/>
      <c r="H881" s="179"/>
      <c r="I881" s="179"/>
      <c r="J881" s="179"/>
      <c r="K881" s="179"/>
      <c r="L881" s="179"/>
      <c r="M881" s="179"/>
      <c r="N881" s="179"/>
      <c r="O881" s="179"/>
      <c r="P881" s="179"/>
      <c r="Q881" s="179"/>
      <c r="R881" s="179"/>
      <c r="S881" s="179"/>
      <c r="T881" s="179"/>
      <c r="U881" s="179"/>
      <c r="V881" s="179"/>
      <c r="W881" s="179"/>
      <c r="X881" s="179"/>
      <c r="Y881" s="179"/>
      <c r="Z881" s="179"/>
    </row>
    <row r="882" ht="10.5" customHeight="1">
      <c r="A882" s="179"/>
      <c r="B882" s="179"/>
      <c r="C882" s="179"/>
      <c r="D882" s="179"/>
      <c r="E882" s="179"/>
      <c r="F882" s="179"/>
      <c r="G882" s="179"/>
      <c r="H882" s="179"/>
      <c r="I882" s="179"/>
      <c r="J882" s="179"/>
      <c r="K882" s="179"/>
      <c r="L882" s="179"/>
      <c r="M882" s="179"/>
      <c r="N882" s="179"/>
      <c r="O882" s="179"/>
      <c r="P882" s="179"/>
      <c r="Q882" s="179"/>
      <c r="R882" s="179"/>
      <c r="S882" s="179"/>
      <c r="T882" s="179"/>
      <c r="U882" s="179"/>
      <c r="V882" s="179"/>
      <c r="W882" s="179"/>
      <c r="X882" s="179"/>
      <c r="Y882" s="179"/>
      <c r="Z882" s="179"/>
    </row>
    <row r="883" ht="10.5" customHeight="1">
      <c r="A883" s="179"/>
      <c r="B883" s="179"/>
      <c r="C883" s="179"/>
      <c r="D883" s="179"/>
      <c r="E883" s="179"/>
      <c r="F883" s="179"/>
      <c r="G883" s="179"/>
      <c r="H883" s="179"/>
      <c r="I883" s="179"/>
      <c r="J883" s="179"/>
      <c r="K883" s="179"/>
      <c r="L883" s="179"/>
      <c r="M883" s="179"/>
      <c r="N883" s="179"/>
      <c r="O883" s="179"/>
      <c r="P883" s="179"/>
      <c r="Q883" s="179"/>
      <c r="R883" s="179"/>
      <c r="S883" s="179"/>
      <c r="T883" s="179"/>
      <c r="U883" s="179"/>
      <c r="V883" s="179"/>
      <c r="W883" s="179"/>
      <c r="X883" s="179"/>
      <c r="Y883" s="179"/>
      <c r="Z883" s="179"/>
    </row>
    <row r="884" ht="10.5" customHeight="1">
      <c r="A884" s="179"/>
      <c r="B884" s="179"/>
      <c r="C884" s="179"/>
      <c r="D884" s="179"/>
      <c r="E884" s="179"/>
      <c r="F884" s="179"/>
      <c r="G884" s="179"/>
      <c r="H884" s="179"/>
      <c r="I884" s="179"/>
      <c r="J884" s="179"/>
      <c r="K884" s="179"/>
      <c r="L884" s="179"/>
      <c r="M884" s="179"/>
      <c r="N884" s="179"/>
      <c r="O884" s="179"/>
      <c r="P884" s="179"/>
      <c r="Q884" s="179"/>
      <c r="R884" s="179"/>
      <c r="S884" s="179"/>
      <c r="T884" s="179"/>
      <c r="U884" s="179"/>
      <c r="V884" s="179"/>
      <c r="W884" s="179"/>
      <c r="X884" s="179"/>
      <c r="Y884" s="179"/>
      <c r="Z884" s="179"/>
    </row>
    <row r="885" ht="10.5" customHeight="1">
      <c r="A885" s="179"/>
      <c r="B885" s="179"/>
      <c r="C885" s="179"/>
      <c r="D885" s="179"/>
      <c r="E885" s="179"/>
      <c r="F885" s="179"/>
      <c r="G885" s="179"/>
      <c r="H885" s="179"/>
      <c r="I885" s="179"/>
      <c r="J885" s="179"/>
      <c r="K885" s="179"/>
      <c r="L885" s="179"/>
      <c r="M885" s="179"/>
      <c r="N885" s="179"/>
      <c r="O885" s="179"/>
      <c r="P885" s="179"/>
      <c r="Q885" s="179"/>
      <c r="R885" s="179"/>
      <c r="S885" s="179"/>
      <c r="T885" s="179"/>
      <c r="U885" s="179"/>
      <c r="V885" s="179"/>
      <c r="W885" s="179"/>
      <c r="X885" s="179"/>
      <c r="Y885" s="179"/>
      <c r="Z885" s="179"/>
    </row>
    <row r="886" ht="10.5" customHeight="1">
      <c r="A886" s="179"/>
      <c r="B886" s="179"/>
      <c r="C886" s="179"/>
      <c r="D886" s="179"/>
      <c r="E886" s="179"/>
      <c r="F886" s="179"/>
      <c r="G886" s="179"/>
      <c r="H886" s="179"/>
      <c r="I886" s="179"/>
      <c r="J886" s="179"/>
      <c r="K886" s="179"/>
      <c r="L886" s="179"/>
      <c r="M886" s="179"/>
      <c r="N886" s="179"/>
      <c r="O886" s="179"/>
      <c r="P886" s="179"/>
      <c r="Q886" s="179"/>
      <c r="R886" s="179"/>
      <c r="S886" s="179"/>
      <c r="T886" s="179"/>
      <c r="U886" s="179"/>
      <c r="V886" s="179"/>
      <c r="W886" s="179"/>
      <c r="X886" s="179"/>
      <c r="Y886" s="179"/>
      <c r="Z886" s="179"/>
    </row>
    <row r="887" ht="10.5" customHeight="1">
      <c r="A887" s="179"/>
      <c r="B887" s="179"/>
      <c r="C887" s="179"/>
      <c r="D887" s="179"/>
      <c r="E887" s="179"/>
      <c r="F887" s="179"/>
      <c r="G887" s="179"/>
      <c r="H887" s="179"/>
      <c r="I887" s="179"/>
      <c r="J887" s="179"/>
      <c r="K887" s="179"/>
      <c r="L887" s="179"/>
      <c r="M887" s="179"/>
      <c r="N887" s="179"/>
      <c r="O887" s="179"/>
      <c r="P887" s="179"/>
      <c r="Q887" s="179"/>
      <c r="R887" s="179"/>
      <c r="S887" s="179"/>
      <c r="T887" s="179"/>
      <c r="U887" s="179"/>
      <c r="V887" s="179"/>
      <c r="W887" s="179"/>
      <c r="X887" s="179"/>
      <c r="Y887" s="179"/>
      <c r="Z887" s="179"/>
    </row>
    <row r="888" ht="10.5" customHeight="1">
      <c r="A888" s="179"/>
      <c r="B888" s="179"/>
      <c r="C888" s="179"/>
      <c r="D888" s="179"/>
      <c r="E888" s="179"/>
      <c r="F888" s="179"/>
      <c r="G888" s="179"/>
      <c r="H888" s="179"/>
      <c r="I888" s="179"/>
      <c r="J888" s="179"/>
      <c r="K888" s="179"/>
      <c r="L888" s="179"/>
      <c r="M888" s="179"/>
      <c r="N888" s="179"/>
      <c r="O888" s="179"/>
      <c r="P888" s="179"/>
      <c r="Q888" s="179"/>
      <c r="R888" s="179"/>
      <c r="S888" s="179"/>
      <c r="T888" s="179"/>
      <c r="U888" s="179"/>
      <c r="V888" s="179"/>
      <c r="W888" s="179"/>
      <c r="X888" s="179"/>
      <c r="Y888" s="179"/>
      <c r="Z888" s="179"/>
    </row>
    <row r="889" ht="10.5" customHeight="1">
      <c r="A889" s="179"/>
      <c r="B889" s="179"/>
      <c r="C889" s="179"/>
      <c r="D889" s="179"/>
      <c r="E889" s="179"/>
      <c r="F889" s="179"/>
      <c r="G889" s="179"/>
      <c r="H889" s="179"/>
      <c r="I889" s="179"/>
      <c r="J889" s="179"/>
      <c r="K889" s="179"/>
      <c r="L889" s="179"/>
      <c r="M889" s="179"/>
      <c r="N889" s="179"/>
      <c r="O889" s="179"/>
      <c r="P889" s="179"/>
      <c r="Q889" s="179"/>
      <c r="R889" s="179"/>
      <c r="S889" s="179"/>
      <c r="T889" s="179"/>
      <c r="U889" s="179"/>
      <c r="V889" s="179"/>
      <c r="W889" s="179"/>
      <c r="X889" s="179"/>
      <c r="Y889" s="179"/>
      <c r="Z889" s="179"/>
    </row>
    <row r="890" ht="10.5" customHeight="1">
      <c r="A890" s="179"/>
      <c r="B890" s="179"/>
      <c r="C890" s="179"/>
      <c r="D890" s="179"/>
      <c r="E890" s="179"/>
      <c r="F890" s="179"/>
      <c r="G890" s="179"/>
      <c r="H890" s="179"/>
      <c r="I890" s="179"/>
      <c r="J890" s="179"/>
      <c r="K890" s="179"/>
      <c r="L890" s="179"/>
      <c r="M890" s="179"/>
      <c r="N890" s="179"/>
      <c r="O890" s="179"/>
      <c r="P890" s="179"/>
      <c r="Q890" s="179"/>
      <c r="R890" s="179"/>
      <c r="S890" s="179"/>
      <c r="T890" s="179"/>
      <c r="U890" s="179"/>
      <c r="V890" s="179"/>
      <c r="W890" s="179"/>
      <c r="X890" s="179"/>
      <c r="Y890" s="179"/>
      <c r="Z890" s="179"/>
    </row>
    <row r="891" ht="10.5" customHeight="1">
      <c r="A891" s="179"/>
      <c r="B891" s="179"/>
      <c r="C891" s="179"/>
      <c r="D891" s="179"/>
      <c r="E891" s="179"/>
      <c r="F891" s="179"/>
      <c r="G891" s="179"/>
      <c r="H891" s="179"/>
      <c r="I891" s="179"/>
      <c r="J891" s="179"/>
      <c r="K891" s="179"/>
      <c r="L891" s="179"/>
      <c r="M891" s="179"/>
      <c r="N891" s="179"/>
      <c r="O891" s="179"/>
      <c r="P891" s="179"/>
      <c r="Q891" s="179"/>
      <c r="R891" s="179"/>
      <c r="S891" s="179"/>
      <c r="T891" s="179"/>
      <c r="U891" s="179"/>
      <c r="V891" s="179"/>
      <c r="W891" s="179"/>
      <c r="X891" s="179"/>
      <c r="Y891" s="179"/>
      <c r="Z891" s="179"/>
    </row>
    <row r="892" ht="10.5" customHeight="1">
      <c r="A892" s="179"/>
      <c r="B892" s="179"/>
      <c r="C892" s="179"/>
      <c r="D892" s="179"/>
      <c r="E892" s="179"/>
      <c r="F892" s="179"/>
      <c r="G892" s="179"/>
      <c r="H892" s="179"/>
      <c r="I892" s="179"/>
      <c r="J892" s="179"/>
      <c r="K892" s="179"/>
      <c r="L892" s="179"/>
      <c r="M892" s="179"/>
      <c r="N892" s="179"/>
      <c r="O892" s="179"/>
      <c r="P892" s="179"/>
      <c r="Q892" s="179"/>
      <c r="R892" s="179"/>
      <c r="S892" s="179"/>
      <c r="T892" s="179"/>
      <c r="U892" s="179"/>
      <c r="V892" s="179"/>
      <c r="W892" s="179"/>
      <c r="X892" s="179"/>
      <c r="Y892" s="179"/>
      <c r="Z892" s="179"/>
    </row>
    <row r="893" ht="10.5" customHeight="1">
      <c r="A893" s="179"/>
      <c r="B893" s="179"/>
      <c r="C893" s="179"/>
      <c r="D893" s="179"/>
      <c r="E893" s="179"/>
      <c r="F893" s="179"/>
      <c r="G893" s="179"/>
      <c r="H893" s="179"/>
      <c r="I893" s="179"/>
      <c r="J893" s="179"/>
      <c r="K893" s="179"/>
      <c r="L893" s="179"/>
      <c r="M893" s="179"/>
      <c r="N893" s="179"/>
      <c r="O893" s="179"/>
      <c r="P893" s="179"/>
      <c r="Q893" s="179"/>
      <c r="R893" s="179"/>
      <c r="S893" s="179"/>
      <c r="T893" s="179"/>
      <c r="U893" s="179"/>
      <c r="V893" s="179"/>
      <c r="W893" s="179"/>
      <c r="X893" s="179"/>
      <c r="Y893" s="179"/>
      <c r="Z893" s="179"/>
    </row>
    <row r="894" ht="10.5" customHeight="1">
      <c r="A894" s="179"/>
      <c r="B894" s="179"/>
      <c r="C894" s="179"/>
      <c r="D894" s="179"/>
      <c r="E894" s="179"/>
      <c r="F894" s="179"/>
      <c r="G894" s="179"/>
      <c r="H894" s="179"/>
      <c r="I894" s="179"/>
      <c r="J894" s="179"/>
      <c r="K894" s="179"/>
      <c r="L894" s="179"/>
      <c r="M894" s="179"/>
      <c r="N894" s="179"/>
      <c r="O894" s="179"/>
      <c r="P894" s="179"/>
      <c r="Q894" s="179"/>
      <c r="R894" s="179"/>
      <c r="S894" s="179"/>
      <c r="T894" s="179"/>
      <c r="U894" s="179"/>
      <c r="V894" s="179"/>
      <c r="W894" s="179"/>
      <c r="X894" s="179"/>
      <c r="Y894" s="179"/>
      <c r="Z894" s="179"/>
    </row>
    <row r="895" ht="10.5" customHeight="1">
      <c r="A895" s="179"/>
      <c r="B895" s="179"/>
      <c r="C895" s="179"/>
      <c r="D895" s="179"/>
      <c r="E895" s="179"/>
      <c r="F895" s="179"/>
      <c r="G895" s="179"/>
      <c r="H895" s="179"/>
      <c r="I895" s="179"/>
      <c r="J895" s="179"/>
      <c r="K895" s="179"/>
      <c r="L895" s="179"/>
      <c r="M895" s="179"/>
      <c r="N895" s="179"/>
      <c r="O895" s="179"/>
      <c r="P895" s="179"/>
      <c r="Q895" s="179"/>
      <c r="R895" s="179"/>
      <c r="S895" s="179"/>
      <c r="T895" s="179"/>
      <c r="U895" s="179"/>
      <c r="V895" s="179"/>
      <c r="W895" s="179"/>
      <c r="X895" s="179"/>
      <c r="Y895" s="179"/>
      <c r="Z895" s="179"/>
    </row>
    <row r="896" ht="10.5" customHeight="1">
      <c r="A896" s="179"/>
      <c r="B896" s="179"/>
      <c r="C896" s="179"/>
      <c r="D896" s="179"/>
      <c r="E896" s="179"/>
      <c r="F896" s="179"/>
      <c r="G896" s="179"/>
      <c r="H896" s="179"/>
      <c r="I896" s="179"/>
      <c r="J896" s="179"/>
      <c r="K896" s="179"/>
      <c r="L896" s="179"/>
      <c r="M896" s="179"/>
      <c r="N896" s="179"/>
      <c r="O896" s="179"/>
      <c r="P896" s="179"/>
      <c r="Q896" s="179"/>
      <c r="R896" s="179"/>
      <c r="S896" s="179"/>
      <c r="T896" s="179"/>
      <c r="U896" s="179"/>
      <c r="V896" s="179"/>
      <c r="W896" s="179"/>
      <c r="X896" s="179"/>
      <c r="Y896" s="179"/>
      <c r="Z896" s="179"/>
    </row>
    <row r="897" ht="10.5" customHeight="1">
      <c r="A897" s="179"/>
      <c r="B897" s="179"/>
      <c r="C897" s="179"/>
      <c r="D897" s="179"/>
      <c r="E897" s="179"/>
      <c r="F897" s="179"/>
      <c r="G897" s="179"/>
      <c r="H897" s="179"/>
      <c r="I897" s="179"/>
      <c r="J897" s="179"/>
      <c r="K897" s="179"/>
      <c r="L897" s="179"/>
      <c r="M897" s="179"/>
      <c r="N897" s="179"/>
      <c r="O897" s="179"/>
      <c r="P897" s="179"/>
      <c r="Q897" s="179"/>
      <c r="R897" s="179"/>
      <c r="S897" s="179"/>
      <c r="T897" s="179"/>
      <c r="U897" s="179"/>
      <c r="V897" s="179"/>
      <c r="W897" s="179"/>
      <c r="X897" s="179"/>
      <c r="Y897" s="179"/>
      <c r="Z897" s="179"/>
    </row>
    <row r="898" ht="10.5" customHeight="1">
      <c r="A898" s="179"/>
      <c r="B898" s="179"/>
      <c r="C898" s="179"/>
      <c r="D898" s="179"/>
      <c r="E898" s="179"/>
      <c r="F898" s="179"/>
      <c r="G898" s="179"/>
      <c r="H898" s="179"/>
      <c r="I898" s="179"/>
      <c r="J898" s="179"/>
      <c r="K898" s="179"/>
      <c r="L898" s="179"/>
      <c r="M898" s="179"/>
      <c r="N898" s="179"/>
      <c r="O898" s="179"/>
      <c r="P898" s="179"/>
      <c r="Q898" s="179"/>
      <c r="R898" s="179"/>
      <c r="S898" s="179"/>
      <c r="T898" s="179"/>
      <c r="U898" s="179"/>
      <c r="V898" s="179"/>
      <c r="W898" s="179"/>
      <c r="X898" s="179"/>
      <c r="Y898" s="179"/>
      <c r="Z898" s="179"/>
    </row>
    <row r="899" ht="10.5" customHeight="1">
      <c r="A899" s="179"/>
      <c r="B899" s="179"/>
      <c r="C899" s="179"/>
      <c r="D899" s="179"/>
      <c r="E899" s="179"/>
      <c r="F899" s="179"/>
      <c r="G899" s="179"/>
      <c r="H899" s="179"/>
      <c r="I899" s="179"/>
      <c r="J899" s="179"/>
      <c r="K899" s="179"/>
      <c r="L899" s="179"/>
      <c r="M899" s="179"/>
      <c r="N899" s="179"/>
      <c r="O899" s="179"/>
      <c r="P899" s="179"/>
      <c r="Q899" s="179"/>
      <c r="R899" s="179"/>
      <c r="S899" s="179"/>
      <c r="T899" s="179"/>
      <c r="U899" s="179"/>
      <c r="V899" s="179"/>
      <c r="W899" s="179"/>
      <c r="X899" s="179"/>
      <c r="Y899" s="179"/>
      <c r="Z899" s="179"/>
    </row>
    <row r="900" ht="10.5" customHeight="1">
      <c r="A900" s="179"/>
      <c r="B900" s="179"/>
      <c r="C900" s="179"/>
      <c r="D900" s="179"/>
      <c r="E900" s="179"/>
      <c r="F900" s="179"/>
      <c r="G900" s="179"/>
      <c r="H900" s="179"/>
      <c r="I900" s="179"/>
      <c r="J900" s="179"/>
      <c r="K900" s="179"/>
      <c r="L900" s="179"/>
      <c r="M900" s="179"/>
      <c r="N900" s="179"/>
      <c r="O900" s="179"/>
      <c r="P900" s="179"/>
      <c r="Q900" s="179"/>
      <c r="R900" s="179"/>
      <c r="S900" s="179"/>
      <c r="T900" s="179"/>
      <c r="U900" s="179"/>
      <c r="V900" s="179"/>
      <c r="W900" s="179"/>
      <c r="X900" s="179"/>
      <c r="Y900" s="179"/>
      <c r="Z900" s="179"/>
    </row>
    <row r="901" ht="10.5" customHeight="1">
      <c r="A901" s="179"/>
      <c r="B901" s="179"/>
      <c r="C901" s="179"/>
      <c r="D901" s="179"/>
      <c r="E901" s="179"/>
      <c r="F901" s="179"/>
      <c r="G901" s="179"/>
      <c r="H901" s="179"/>
      <c r="I901" s="179"/>
      <c r="J901" s="179"/>
      <c r="K901" s="179"/>
      <c r="L901" s="179"/>
      <c r="M901" s="179"/>
      <c r="N901" s="179"/>
      <c r="O901" s="179"/>
      <c r="P901" s="179"/>
      <c r="Q901" s="179"/>
      <c r="R901" s="179"/>
      <c r="S901" s="179"/>
      <c r="T901" s="179"/>
      <c r="U901" s="179"/>
      <c r="V901" s="179"/>
      <c r="W901" s="179"/>
      <c r="X901" s="179"/>
      <c r="Y901" s="179"/>
      <c r="Z901" s="179"/>
    </row>
    <row r="902" ht="10.5" customHeight="1">
      <c r="A902" s="179"/>
      <c r="B902" s="179"/>
      <c r="C902" s="179"/>
      <c r="D902" s="179"/>
      <c r="E902" s="179"/>
      <c r="F902" s="179"/>
      <c r="G902" s="179"/>
      <c r="H902" s="179"/>
      <c r="I902" s="179"/>
      <c r="J902" s="179"/>
      <c r="K902" s="179"/>
      <c r="L902" s="179"/>
      <c r="M902" s="179"/>
      <c r="N902" s="179"/>
      <c r="O902" s="179"/>
      <c r="P902" s="179"/>
      <c r="Q902" s="179"/>
      <c r="R902" s="179"/>
      <c r="S902" s="179"/>
      <c r="T902" s="179"/>
      <c r="U902" s="179"/>
      <c r="V902" s="179"/>
      <c r="W902" s="179"/>
      <c r="X902" s="179"/>
      <c r="Y902" s="179"/>
      <c r="Z902" s="179"/>
    </row>
    <row r="903" ht="10.5" customHeight="1">
      <c r="A903" s="179"/>
      <c r="B903" s="179"/>
      <c r="C903" s="179"/>
      <c r="D903" s="179"/>
      <c r="E903" s="179"/>
      <c r="F903" s="179"/>
      <c r="G903" s="179"/>
      <c r="H903" s="179"/>
      <c r="I903" s="179"/>
      <c r="J903" s="179"/>
      <c r="K903" s="179"/>
      <c r="L903" s="179"/>
      <c r="M903" s="179"/>
      <c r="N903" s="179"/>
      <c r="O903" s="179"/>
      <c r="P903" s="179"/>
      <c r="Q903" s="179"/>
      <c r="R903" s="179"/>
      <c r="S903" s="179"/>
      <c r="T903" s="179"/>
      <c r="U903" s="179"/>
      <c r="V903" s="179"/>
      <c r="W903" s="179"/>
      <c r="X903" s="179"/>
      <c r="Y903" s="179"/>
      <c r="Z903" s="179"/>
    </row>
    <row r="904" ht="10.5" customHeight="1">
      <c r="A904" s="179"/>
      <c r="B904" s="179"/>
      <c r="C904" s="179"/>
      <c r="D904" s="179"/>
      <c r="E904" s="179"/>
      <c r="F904" s="179"/>
      <c r="G904" s="179"/>
      <c r="H904" s="179"/>
      <c r="I904" s="179"/>
      <c r="J904" s="179"/>
      <c r="K904" s="179"/>
      <c r="L904" s="179"/>
      <c r="M904" s="179"/>
      <c r="N904" s="179"/>
      <c r="O904" s="179"/>
      <c r="P904" s="179"/>
      <c r="Q904" s="179"/>
      <c r="R904" s="179"/>
      <c r="S904" s="179"/>
      <c r="T904" s="179"/>
      <c r="U904" s="179"/>
      <c r="V904" s="179"/>
      <c r="W904" s="179"/>
      <c r="X904" s="179"/>
      <c r="Y904" s="179"/>
      <c r="Z904" s="179"/>
    </row>
    <row r="905" ht="10.5" customHeight="1">
      <c r="A905" s="179"/>
      <c r="B905" s="179"/>
      <c r="C905" s="179"/>
      <c r="D905" s="179"/>
      <c r="E905" s="179"/>
      <c r="F905" s="179"/>
      <c r="G905" s="179"/>
      <c r="H905" s="179"/>
      <c r="I905" s="179"/>
      <c r="J905" s="179"/>
      <c r="K905" s="179"/>
      <c r="L905" s="179"/>
      <c r="M905" s="179"/>
      <c r="N905" s="179"/>
      <c r="O905" s="179"/>
      <c r="P905" s="179"/>
      <c r="Q905" s="179"/>
      <c r="R905" s="179"/>
      <c r="S905" s="179"/>
      <c r="T905" s="179"/>
      <c r="U905" s="179"/>
      <c r="V905" s="179"/>
      <c r="W905" s="179"/>
      <c r="X905" s="179"/>
      <c r="Y905" s="179"/>
      <c r="Z905" s="179"/>
    </row>
    <row r="906" ht="10.5" customHeight="1">
      <c r="A906" s="179"/>
      <c r="B906" s="179"/>
      <c r="C906" s="179"/>
      <c r="D906" s="179"/>
      <c r="E906" s="179"/>
      <c r="F906" s="179"/>
      <c r="G906" s="179"/>
      <c r="H906" s="179"/>
      <c r="I906" s="179"/>
      <c r="J906" s="179"/>
      <c r="K906" s="179"/>
      <c r="L906" s="179"/>
      <c r="M906" s="179"/>
      <c r="N906" s="179"/>
      <c r="O906" s="179"/>
      <c r="P906" s="179"/>
      <c r="Q906" s="179"/>
      <c r="R906" s="179"/>
      <c r="S906" s="179"/>
      <c r="T906" s="179"/>
      <c r="U906" s="179"/>
      <c r="V906" s="179"/>
      <c r="W906" s="179"/>
      <c r="X906" s="179"/>
      <c r="Y906" s="179"/>
      <c r="Z906" s="179"/>
    </row>
    <row r="907" ht="10.5" customHeight="1">
      <c r="A907" s="179"/>
      <c r="B907" s="179"/>
      <c r="C907" s="179"/>
      <c r="D907" s="179"/>
      <c r="E907" s="179"/>
      <c r="F907" s="179"/>
      <c r="G907" s="179"/>
      <c r="H907" s="179"/>
      <c r="I907" s="179"/>
      <c r="J907" s="179"/>
      <c r="K907" s="179"/>
      <c r="L907" s="179"/>
      <c r="M907" s="179"/>
      <c r="N907" s="179"/>
      <c r="O907" s="179"/>
      <c r="P907" s="179"/>
      <c r="Q907" s="179"/>
      <c r="R907" s="179"/>
      <c r="S907" s="179"/>
      <c r="T907" s="179"/>
      <c r="U907" s="179"/>
      <c r="V907" s="179"/>
      <c r="W907" s="179"/>
      <c r="X907" s="179"/>
      <c r="Y907" s="179"/>
      <c r="Z907" s="179"/>
    </row>
    <row r="908" ht="10.5" customHeight="1">
      <c r="A908" s="179"/>
      <c r="B908" s="179"/>
      <c r="C908" s="179"/>
      <c r="D908" s="179"/>
      <c r="E908" s="179"/>
      <c r="F908" s="179"/>
      <c r="G908" s="179"/>
      <c r="H908" s="179"/>
      <c r="I908" s="179"/>
      <c r="J908" s="179"/>
      <c r="K908" s="179"/>
      <c r="L908" s="179"/>
      <c r="M908" s="179"/>
      <c r="N908" s="179"/>
      <c r="O908" s="179"/>
      <c r="P908" s="179"/>
      <c r="Q908" s="179"/>
      <c r="R908" s="179"/>
      <c r="S908" s="179"/>
      <c r="T908" s="179"/>
      <c r="U908" s="179"/>
      <c r="V908" s="179"/>
      <c r="W908" s="179"/>
      <c r="X908" s="179"/>
      <c r="Y908" s="179"/>
      <c r="Z908" s="179"/>
    </row>
    <row r="909" ht="10.5" customHeight="1">
      <c r="A909" s="179"/>
      <c r="B909" s="179"/>
      <c r="C909" s="179"/>
      <c r="D909" s="179"/>
      <c r="E909" s="179"/>
      <c r="F909" s="179"/>
      <c r="G909" s="179"/>
      <c r="H909" s="179"/>
      <c r="I909" s="179"/>
      <c r="J909" s="179"/>
      <c r="K909" s="179"/>
      <c r="L909" s="179"/>
      <c r="M909" s="179"/>
      <c r="N909" s="179"/>
      <c r="O909" s="179"/>
      <c r="P909" s="179"/>
      <c r="Q909" s="179"/>
      <c r="R909" s="179"/>
      <c r="S909" s="179"/>
      <c r="T909" s="179"/>
      <c r="U909" s="179"/>
      <c r="V909" s="179"/>
      <c r="W909" s="179"/>
      <c r="X909" s="179"/>
      <c r="Y909" s="179"/>
      <c r="Z909" s="179"/>
    </row>
    <row r="910" ht="10.5" customHeight="1">
      <c r="A910" s="179"/>
      <c r="B910" s="179"/>
      <c r="C910" s="179"/>
      <c r="D910" s="179"/>
      <c r="E910" s="179"/>
      <c r="F910" s="179"/>
      <c r="G910" s="179"/>
      <c r="H910" s="179"/>
      <c r="I910" s="179"/>
      <c r="J910" s="179"/>
      <c r="K910" s="179"/>
      <c r="L910" s="179"/>
      <c r="M910" s="179"/>
      <c r="N910" s="179"/>
      <c r="O910" s="179"/>
      <c r="P910" s="179"/>
      <c r="Q910" s="179"/>
      <c r="R910" s="179"/>
      <c r="S910" s="179"/>
      <c r="T910" s="179"/>
      <c r="U910" s="179"/>
      <c r="V910" s="179"/>
      <c r="W910" s="179"/>
      <c r="X910" s="179"/>
      <c r="Y910" s="179"/>
      <c r="Z910" s="179"/>
    </row>
    <row r="911" ht="10.5" customHeight="1">
      <c r="A911" s="179"/>
      <c r="B911" s="179"/>
      <c r="C911" s="179"/>
      <c r="D911" s="179"/>
      <c r="E911" s="179"/>
      <c r="F911" s="179"/>
      <c r="G911" s="179"/>
      <c r="H911" s="179"/>
      <c r="I911" s="179"/>
      <c r="J911" s="179"/>
      <c r="K911" s="179"/>
      <c r="L911" s="179"/>
      <c r="M911" s="179"/>
      <c r="N911" s="179"/>
      <c r="O911" s="179"/>
      <c r="P911" s="179"/>
      <c r="Q911" s="179"/>
      <c r="R911" s="179"/>
      <c r="S911" s="179"/>
      <c r="T911" s="179"/>
      <c r="U911" s="179"/>
      <c r="V911" s="179"/>
      <c r="W911" s="179"/>
      <c r="X911" s="179"/>
      <c r="Y911" s="179"/>
      <c r="Z911" s="179"/>
    </row>
    <row r="912" ht="10.5" customHeight="1">
      <c r="A912" s="179"/>
      <c r="B912" s="179"/>
      <c r="C912" s="179"/>
      <c r="D912" s="179"/>
      <c r="E912" s="179"/>
      <c r="F912" s="179"/>
      <c r="G912" s="179"/>
      <c r="H912" s="179"/>
      <c r="I912" s="179"/>
      <c r="J912" s="179"/>
      <c r="K912" s="179"/>
      <c r="L912" s="179"/>
      <c r="M912" s="179"/>
      <c r="N912" s="179"/>
      <c r="O912" s="179"/>
      <c r="P912" s="179"/>
      <c r="Q912" s="179"/>
      <c r="R912" s="179"/>
      <c r="S912" s="179"/>
      <c r="T912" s="179"/>
      <c r="U912" s="179"/>
      <c r="V912" s="179"/>
      <c r="W912" s="179"/>
      <c r="X912" s="179"/>
      <c r="Y912" s="179"/>
      <c r="Z912" s="179"/>
    </row>
    <row r="913" ht="10.5" customHeight="1">
      <c r="A913" s="179"/>
      <c r="B913" s="179"/>
      <c r="C913" s="179"/>
      <c r="D913" s="179"/>
      <c r="E913" s="179"/>
      <c r="F913" s="179"/>
      <c r="G913" s="179"/>
      <c r="H913" s="179"/>
      <c r="I913" s="179"/>
      <c r="J913" s="179"/>
      <c r="K913" s="179"/>
      <c r="L913" s="179"/>
      <c r="M913" s="179"/>
      <c r="N913" s="179"/>
      <c r="O913" s="179"/>
      <c r="P913" s="179"/>
      <c r="Q913" s="179"/>
      <c r="R913" s="179"/>
      <c r="S913" s="179"/>
      <c r="T913" s="179"/>
      <c r="U913" s="179"/>
      <c r="V913" s="179"/>
      <c r="W913" s="179"/>
      <c r="X913" s="179"/>
      <c r="Y913" s="179"/>
      <c r="Z913" s="179"/>
    </row>
    <row r="914" ht="10.5" customHeight="1">
      <c r="A914" s="179"/>
      <c r="B914" s="179"/>
      <c r="C914" s="179"/>
      <c r="D914" s="179"/>
      <c r="E914" s="179"/>
      <c r="F914" s="179"/>
      <c r="G914" s="179"/>
      <c r="H914" s="179"/>
      <c r="I914" s="179"/>
      <c r="J914" s="179"/>
      <c r="K914" s="179"/>
      <c r="L914" s="179"/>
      <c r="M914" s="179"/>
      <c r="N914" s="179"/>
      <c r="O914" s="179"/>
      <c r="P914" s="179"/>
      <c r="Q914" s="179"/>
      <c r="R914" s="179"/>
      <c r="S914" s="179"/>
      <c r="T914" s="179"/>
      <c r="U914" s="179"/>
      <c r="V914" s="179"/>
      <c r="W914" s="179"/>
      <c r="X914" s="179"/>
      <c r="Y914" s="179"/>
      <c r="Z914" s="179"/>
    </row>
    <row r="915" ht="10.5" customHeight="1">
      <c r="A915" s="179"/>
      <c r="B915" s="179"/>
      <c r="C915" s="179"/>
      <c r="D915" s="179"/>
      <c r="E915" s="179"/>
      <c r="F915" s="179"/>
      <c r="G915" s="179"/>
      <c r="H915" s="179"/>
      <c r="I915" s="179"/>
      <c r="J915" s="179"/>
      <c r="K915" s="179"/>
      <c r="L915" s="179"/>
      <c r="M915" s="179"/>
      <c r="N915" s="179"/>
      <c r="O915" s="179"/>
      <c r="P915" s="179"/>
      <c r="Q915" s="179"/>
      <c r="R915" s="179"/>
      <c r="S915" s="179"/>
      <c r="T915" s="179"/>
      <c r="U915" s="179"/>
      <c r="V915" s="179"/>
      <c r="W915" s="179"/>
      <c r="X915" s="179"/>
      <c r="Y915" s="179"/>
      <c r="Z915" s="179"/>
    </row>
    <row r="916" ht="10.5" customHeight="1">
      <c r="A916" s="179"/>
      <c r="B916" s="179"/>
      <c r="C916" s="179"/>
      <c r="D916" s="179"/>
      <c r="E916" s="179"/>
      <c r="F916" s="179"/>
      <c r="G916" s="179"/>
      <c r="H916" s="179"/>
      <c r="I916" s="179"/>
      <c r="J916" s="179"/>
      <c r="K916" s="179"/>
      <c r="L916" s="179"/>
      <c r="M916" s="179"/>
      <c r="N916" s="179"/>
      <c r="O916" s="179"/>
      <c r="P916" s="179"/>
      <c r="Q916" s="179"/>
      <c r="R916" s="179"/>
      <c r="S916" s="179"/>
      <c r="T916" s="179"/>
      <c r="U916" s="179"/>
      <c r="V916" s="179"/>
      <c r="W916" s="179"/>
      <c r="X916" s="179"/>
      <c r="Y916" s="179"/>
      <c r="Z916" s="179"/>
    </row>
    <row r="917" ht="10.5" customHeight="1">
      <c r="A917" s="179"/>
      <c r="B917" s="179"/>
      <c r="C917" s="179"/>
      <c r="D917" s="179"/>
      <c r="E917" s="179"/>
      <c r="F917" s="179"/>
      <c r="G917" s="179"/>
      <c r="H917" s="179"/>
      <c r="I917" s="179"/>
      <c r="J917" s="179"/>
      <c r="K917" s="179"/>
      <c r="L917" s="179"/>
      <c r="M917" s="179"/>
      <c r="N917" s="179"/>
      <c r="O917" s="179"/>
      <c r="P917" s="179"/>
      <c r="Q917" s="179"/>
      <c r="R917" s="179"/>
      <c r="S917" s="179"/>
      <c r="T917" s="179"/>
      <c r="U917" s="179"/>
      <c r="V917" s="179"/>
      <c r="W917" s="179"/>
      <c r="X917" s="179"/>
      <c r="Y917" s="179"/>
      <c r="Z917" s="179"/>
    </row>
    <row r="918" ht="10.5" customHeight="1">
      <c r="A918" s="179"/>
      <c r="B918" s="179"/>
      <c r="C918" s="179"/>
      <c r="D918" s="179"/>
      <c r="E918" s="179"/>
      <c r="F918" s="179"/>
      <c r="G918" s="179"/>
      <c r="H918" s="179"/>
      <c r="I918" s="179"/>
      <c r="J918" s="179"/>
      <c r="K918" s="179"/>
      <c r="L918" s="179"/>
      <c r="M918" s="179"/>
      <c r="N918" s="179"/>
      <c r="O918" s="179"/>
      <c r="P918" s="179"/>
      <c r="Q918" s="179"/>
      <c r="R918" s="179"/>
      <c r="S918" s="179"/>
      <c r="T918" s="179"/>
      <c r="U918" s="179"/>
      <c r="V918" s="179"/>
      <c r="W918" s="179"/>
      <c r="X918" s="179"/>
      <c r="Y918" s="179"/>
      <c r="Z918" s="179"/>
    </row>
    <row r="919" ht="10.5" customHeight="1">
      <c r="A919" s="179"/>
      <c r="B919" s="179"/>
      <c r="C919" s="179"/>
      <c r="D919" s="179"/>
      <c r="E919" s="179"/>
      <c r="F919" s="179"/>
      <c r="G919" s="179"/>
      <c r="H919" s="179"/>
      <c r="I919" s="179"/>
      <c r="J919" s="179"/>
      <c r="K919" s="179"/>
      <c r="L919" s="179"/>
      <c r="M919" s="179"/>
      <c r="N919" s="179"/>
      <c r="O919" s="179"/>
      <c r="P919" s="179"/>
      <c r="Q919" s="179"/>
      <c r="R919" s="179"/>
      <c r="S919" s="179"/>
      <c r="T919" s="179"/>
      <c r="U919" s="179"/>
      <c r="V919" s="179"/>
      <c r="W919" s="179"/>
      <c r="X919" s="179"/>
      <c r="Y919" s="179"/>
      <c r="Z919" s="179"/>
    </row>
    <row r="920" ht="10.5" customHeight="1">
      <c r="A920" s="179"/>
      <c r="B920" s="179"/>
      <c r="C920" s="179"/>
      <c r="D920" s="179"/>
      <c r="E920" s="179"/>
      <c r="F920" s="179"/>
      <c r="G920" s="179"/>
      <c r="H920" s="179"/>
      <c r="I920" s="179"/>
      <c r="J920" s="179"/>
      <c r="K920" s="179"/>
      <c r="L920" s="179"/>
      <c r="M920" s="179"/>
      <c r="N920" s="179"/>
      <c r="O920" s="179"/>
      <c r="P920" s="179"/>
      <c r="Q920" s="179"/>
      <c r="R920" s="179"/>
      <c r="S920" s="179"/>
      <c r="T920" s="179"/>
      <c r="U920" s="179"/>
      <c r="V920" s="179"/>
      <c r="W920" s="179"/>
      <c r="X920" s="179"/>
      <c r="Y920" s="179"/>
      <c r="Z920" s="179"/>
    </row>
    <row r="921" ht="10.5" customHeight="1">
      <c r="A921" s="179"/>
      <c r="B921" s="179"/>
      <c r="C921" s="179"/>
      <c r="D921" s="179"/>
      <c r="E921" s="179"/>
      <c r="F921" s="179"/>
      <c r="G921" s="179"/>
      <c r="H921" s="179"/>
      <c r="I921" s="179"/>
      <c r="J921" s="179"/>
      <c r="K921" s="179"/>
      <c r="L921" s="179"/>
      <c r="M921" s="179"/>
      <c r="N921" s="179"/>
      <c r="O921" s="179"/>
      <c r="P921" s="179"/>
      <c r="Q921" s="179"/>
      <c r="R921" s="179"/>
      <c r="S921" s="179"/>
      <c r="T921" s="179"/>
      <c r="U921" s="179"/>
      <c r="V921" s="179"/>
      <c r="W921" s="179"/>
      <c r="X921" s="179"/>
      <c r="Y921" s="179"/>
      <c r="Z921" s="179"/>
    </row>
    <row r="922" ht="10.5" customHeight="1">
      <c r="A922" s="179"/>
      <c r="B922" s="179"/>
      <c r="C922" s="179"/>
      <c r="D922" s="179"/>
      <c r="E922" s="179"/>
      <c r="F922" s="179"/>
      <c r="G922" s="179"/>
      <c r="H922" s="179"/>
      <c r="I922" s="179"/>
      <c r="J922" s="179"/>
      <c r="K922" s="179"/>
      <c r="L922" s="179"/>
      <c r="M922" s="179"/>
      <c r="N922" s="179"/>
      <c r="O922" s="179"/>
      <c r="P922" s="179"/>
      <c r="Q922" s="179"/>
      <c r="R922" s="179"/>
      <c r="S922" s="179"/>
      <c r="T922" s="179"/>
      <c r="U922" s="179"/>
      <c r="V922" s="179"/>
      <c r="W922" s="179"/>
      <c r="X922" s="179"/>
      <c r="Y922" s="179"/>
      <c r="Z922" s="179"/>
    </row>
    <row r="923" ht="10.5" customHeight="1">
      <c r="A923" s="179"/>
      <c r="B923" s="179"/>
      <c r="C923" s="179"/>
      <c r="D923" s="179"/>
      <c r="E923" s="179"/>
      <c r="F923" s="179"/>
      <c r="G923" s="179"/>
      <c r="H923" s="179"/>
      <c r="I923" s="179"/>
      <c r="J923" s="179"/>
      <c r="K923" s="179"/>
      <c r="L923" s="179"/>
      <c r="M923" s="179"/>
      <c r="N923" s="179"/>
      <c r="O923" s="179"/>
      <c r="P923" s="179"/>
      <c r="Q923" s="179"/>
      <c r="R923" s="179"/>
      <c r="S923" s="179"/>
      <c r="T923" s="179"/>
      <c r="U923" s="179"/>
      <c r="V923" s="179"/>
      <c r="W923" s="179"/>
      <c r="X923" s="179"/>
      <c r="Y923" s="179"/>
      <c r="Z923" s="179"/>
    </row>
    <row r="924" ht="10.5" customHeight="1">
      <c r="A924" s="179"/>
      <c r="B924" s="179"/>
      <c r="C924" s="179"/>
      <c r="D924" s="179"/>
      <c r="E924" s="179"/>
      <c r="F924" s="179"/>
      <c r="G924" s="179"/>
      <c r="H924" s="179"/>
      <c r="I924" s="179"/>
      <c r="J924" s="179"/>
      <c r="K924" s="179"/>
      <c r="L924" s="179"/>
      <c r="M924" s="179"/>
      <c r="N924" s="179"/>
      <c r="O924" s="179"/>
      <c r="P924" s="179"/>
      <c r="Q924" s="179"/>
      <c r="R924" s="179"/>
      <c r="S924" s="179"/>
      <c r="T924" s="179"/>
      <c r="U924" s="179"/>
      <c r="V924" s="179"/>
      <c r="W924" s="179"/>
      <c r="X924" s="179"/>
      <c r="Y924" s="179"/>
      <c r="Z924" s="179"/>
    </row>
    <row r="925" ht="10.5" customHeight="1">
      <c r="A925" s="179"/>
      <c r="B925" s="179"/>
      <c r="C925" s="179"/>
      <c r="D925" s="179"/>
      <c r="E925" s="179"/>
      <c r="F925" s="179"/>
      <c r="G925" s="179"/>
      <c r="H925" s="179"/>
      <c r="I925" s="179"/>
      <c r="J925" s="179"/>
      <c r="K925" s="179"/>
      <c r="L925" s="179"/>
      <c r="M925" s="179"/>
      <c r="N925" s="179"/>
      <c r="O925" s="179"/>
      <c r="P925" s="179"/>
      <c r="Q925" s="179"/>
      <c r="R925" s="179"/>
      <c r="S925" s="179"/>
      <c r="T925" s="179"/>
      <c r="U925" s="179"/>
      <c r="V925" s="179"/>
      <c r="W925" s="179"/>
      <c r="X925" s="179"/>
      <c r="Y925" s="179"/>
      <c r="Z925" s="179"/>
    </row>
    <row r="926" ht="10.5" customHeight="1">
      <c r="A926" s="179"/>
      <c r="B926" s="179"/>
      <c r="C926" s="179"/>
      <c r="D926" s="179"/>
      <c r="E926" s="179"/>
      <c r="F926" s="179"/>
      <c r="G926" s="179"/>
      <c r="H926" s="179"/>
      <c r="I926" s="179"/>
      <c r="J926" s="179"/>
      <c r="K926" s="179"/>
      <c r="L926" s="179"/>
      <c r="M926" s="179"/>
      <c r="N926" s="179"/>
      <c r="O926" s="179"/>
      <c r="P926" s="179"/>
      <c r="Q926" s="179"/>
      <c r="R926" s="179"/>
      <c r="S926" s="179"/>
      <c r="T926" s="179"/>
      <c r="U926" s="179"/>
      <c r="V926" s="179"/>
      <c r="W926" s="179"/>
      <c r="X926" s="179"/>
      <c r="Y926" s="179"/>
      <c r="Z926" s="179"/>
    </row>
    <row r="927" ht="10.5" customHeight="1">
      <c r="A927" s="179"/>
      <c r="B927" s="179"/>
      <c r="C927" s="179"/>
      <c r="D927" s="179"/>
      <c r="E927" s="179"/>
      <c r="F927" s="179"/>
      <c r="G927" s="179"/>
      <c r="H927" s="179"/>
      <c r="I927" s="179"/>
      <c r="J927" s="179"/>
      <c r="K927" s="179"/>
      <c r="L927" s="179"/>
      <c r="M927" s="179"/>
      <c r="N927" s="179"/>
      <c r="O927" s="179"/>
      <c r="P927" s="179"/>
      <c r="Q927" s="179"/>
      <c r="R927" s="179"/>
      <c r="S927" s="179"/>
      <c r="T927" s="179"/>
      <c r="U927" s="179"/>
      <c r="V927" s="179"/>
      <c r="W927" s="179"/>
      <c r="X927" s="179"/>
      <c r="Y927" s="179"/>
      <c r="Z927" s="179"/>
    </row>
    <row r="928" ht="10.5" customHeight="1">
      <c r="A928" s="179"/>
      <c r="B928" s="179"/>
      <c r="C928" s="179"/>
      <c r="D928" s="179"/>
      <c r="E928" s="179"/>
      <c r="F928" s="179"/>
      <c r="G928" s="179"/>
      <c r="H928" s="179"/>
      <c r="I928" s="179"/>
      <c r="J928" s="179"/>
      <c r="K928" s="179"/>
      <c r="L928" s="179"/>
      <c r="M928" s="179"/>
      <c r="N928" s="179"/>
      <c r="O928" s="179"/>
      <c r="P928" s="179"/>
      <c r="Q928" s="179"/>
      <c r="R928" s="179"/>
      <c r="S928" s="179"/>
      <c r="T928" s="179"/>
      <c r="U928" s="179"/>
      <c r="V928" s="179"/>
      <c r="W928" s="179"/>
      <c r="X928" s="179"/>
      <c r="Y928" s="179"/>
      <c r="Z928" s="179"/>
    </row>
    <row r="929" ht="10.5" customHeight="1">
      <c r="A929" s="179"/>
      <c r="B929" s="179"/>
      <c r="C929" s="179"/>
      <c r="D929" s="179"/>
      <c r="E929" s="179"/>
      <c r="F929" s="179"/>
      <c r="G929" s="179"/>
      <c r="H929" s="179"/>
      <c r="I929" s="179"/>
      <c r="J929" s="179"/>
      <c r="K929" s="179"/>
      <c r="L929" s="179"/>
      <c r="M929" s="179"/>
      <c r="N929" s="179"/>
      <c r="O929" s="179"/>
      <c r="P929" s="179"/>
      <c r="Q929" s="179"/>
      <c r="R929" s="179"/>
      <c r="S929" s="179"/>
      <c r="T929" s="179"/>
      <c r="U929" s="179"/>
      <c r="V929" s="179"/>
      <c r="W929" s="179"/>
      <c r="X929" s="179"/>
      <c r="Y929" s="179"/>
      <c r="Z929" s="179"/>
    </row>
    <row r="930" ht="10.5" customHeight="1">
      <c r="A930" s="179"/>
      <c r="B930" s="179"/>
      <c r="C930" s="179"/>
      <c r="D930" s="179"/>
      <c r="E930" s="179"/>
      <c r="F930" s="179"/>
      <c r="G930" s="179"/>
      <c r="H930" s="179"/>
      <c r="I930" s="179"/>
      <c r="J930" s="179"/>
      <c r="K930" s="179"/>
      <c r="L930" s="179"/>
      <c r="M930" s="179"/>
      <c r="N930" s="179"/>
      <c r="O930" s="179"/>
      <c r="P930" s="179"/>
      <c r="Q930" s="179"/>
      <c r="R930" s="179"/>
      <c r="S930" s="179"/>
      <c r="T930" s="179"/>
      <c r="U930" s="179"/>
      <c r="V930" s="179"/>
      <c r="W930" s="179"/>
      <c r="X930" s="179"/>
      <c r="Y930" s="179"/>
      <c r="Z930" s="179"/>
    </row>
    <row r="931" ht="10.5" customHeight="1">
      <c r="A931" s="179"/>
      <c r="B931" s="179"/>
      <c r="C931" s="179"/>
      <c r="D931" s="179"/>
      <c r="E931" s="179"/>
      <c r="F931" s="179"/>
      <c r="G931" s="179"/>
      <c r="H931" s="179"/>
      <c r="I931" s="179"/>
      <c r="J931" s="179"/>
      <c r="K931" s="179"/>
      <c r="L931" s="179"/>
      <c r="M931" s="179"/>
      <c r="N931" s="179"/>
      <c r="O931" s="179"/>
      <c r="P931" s="179"/>
      <c r="Q931" s="179"/>
      <c r="R931" s="179"/>
      <c r="S931" s="179"/>
      <c r="T931" s="179"/>
      <c r="U931" s="179"/>
      <c r="V931" s="179"/>
      <c r="W931" s="179"/>
      <c r="X931" s="179"/>
      <c r="Y931" s="179"/>
      <c r="Z931" s="179"/>
    </row>
    <row r="932" ht="10.5" customHeight="1">
      <c r="A932" s="179"/>
      <c r="B932" s="179"/>
      <c r="C932" s="179"/>
      <c r="D932" s="179"/>
      <c r="E932" s="179"/>
      <c r="F932" s="179"/>
      <c r="G932" s="179"/>
      <c r="H932" s="179"/>
      <c r="I932" s="179"/>
      <c r="J932" s="179"/>
      <c r="K932" s="179"/>
      <c r="L932" s="179"/>
      <c r="M932" s="179"/>
      <c r="N932" s="179"/>
      <c r="O932" s="179"/>
      <c r="P932" s="179"/>
      <c r="Q932" s="179"/>
      <c r="R932" s="179"/>
      <c r="S932" s="179"/>
      <c r="T932" s="179"/>
      <c r="U932" s="179"/>
      <c r="V932" s="179"/>
      <c r="W932" s="179"/>
      <c r="X932" s="179"/>
      <c r="Y932" s="179"/>
      <c r="Z932" s="179"/>
    </row>
    <row r="933" ht="10.5" customHeight="1">
      <c r="A933" s="179"/>
      <c r="B933" s="179"/>
      <c r="C933" s="179"/>
      <c r="D933" s="179"/>
      <c r="E933" s="179"/>
      <c r="F933" s="179"/>
      <c r="G933" s="179"/>
      <c r="H933" s="179"/>
      <c r="I933" s="179"/>
      <c r="J933" s="179"/>
      <c r="K933" s="179"/>
      <c r="L933" s="179"/>
      <c r="M933" s="179"/>
      <c r="N933" s="179"/>
      <c r="O933" s="179"/>
      <c r="P933" s="179"/>
      <c r="Q933" s="179"/>
      <c r="R933" s="179"/>
      <c r="S933" s="179"/>
      <c r="T933" s="179"/>
      <c r="U933" s="179"/>
      <c r="V933" s="179"/>
      <c r="W933" s="179"/>
      <c r="X933" s="179"/>
      <c r="Y933" s="179"/>
      <c r="Z933" s="179"/>
    </row>
    <row r="934" ht="10.5" customHeight="1">
      <c r="A934" s="179"/>
      <c r="B934" s="179"/>
      <c r="C934" s="179"/>
      <c r="D934" s="179"/>
      <c r="E934" s="179"/>
      <c r="F934" s="179"/>
      <c r="G934" s="179"/>
      <c r="H934" s="179"/>
      <c r="I934" s="179"/>
      <c r="J934" s="179"/>
      <c r="K934" s="179"/>
      <c r="L934" s="179"/>
      <c r="M934" s="179"/>
      <c r="N934" s="179"/>
      <c r="O934" s="179"/>
      <c r="P934" s="179"/>
      <c r="Q934" s="179"/>
      <c r="R934" s="179"/>
      <c r="S934" s="179"/>
      <c r="T934" s="179"/>
      <c r="U934" s="179"/>
      <c r="V934" s="179"/>
      <c r="W934" s="179"/>
      <c r="X934" s="179"/>
      <c r="Y934" s="179"/>
      <c r="Z934" s="179"/>
    </row>
    <row r="935" ht="10.5" customHeight="1">
      <c r="A935" s="179"/>
      <c r="B935" s="179"/>
      <c r="C935" s="179"/>
      <c r="D935" s="179"/>
      <c r="E935" s="179"/>
      <c r="F935" s="179"/>
      <c r="G935" s="179"/>
      <c r="H935" s="179"/>
      <c r="I935" s="179"/>
      <c r="J935" s="179"/>
      <c r="K935" s="179"/>
      <c r="L935" s="179"/>
      <c r="M935" s="179"/>
      <c r="N935" s="179"/>
      <c r="O935" s="179"/>
      <c r="P935" s="179"/>
      <c r="Q935" s="179"/>
      <c r="R935" s="179"/>
      <c r="S935" s="179"/>
      <c r="T935" s="179"/>
      <c r="U935" s="179"/>
      <c r="V935" s="179"/>
      <c r="W935" s="179"/>
      <c r="X935" s="179"/>
      <c r="Y935" s="179"/>
      <c r="Z935" s="179"/>
    </row>
    <row r="936" ht="10.5" customHeight="1">
      <c r="A936" s="179"/>
      <c r="B936" s="179"/>
      <c r="C936" s="179"/>
      <c r="D936" s="179"/>
      <c r="E936" s="179"/>
      <c r="F936" s="179"/>
      <c r="G936" s="179"/>
      <c r="H936" s="179"/>
      <c r="I936" s="179"/>
      <c r="J936" s="179"/>
      <c r="K936" s="179"/>
      <c r="L936" s="179"/>
      <c r="M936" s="179"/>
      <c r="N936" s="179"/>
      <c r="O936" s="179"/>
      <c r="P936" s="179"/>
      <c r="Q936" s="179"/>
      <c r="R936" s="179"/>
      <c r="S936" s="179"/>
      <c r="T936" s="179"/>
      <c r="U936" s="179"/>
      <c r="V936" s="179"/>
      <c r="W936" s="179"/>
      <c r="X936" s="179"/>
      <c r="Y936" s="179"/>
      <c r="Z936" s="179"/>
    </row>
    <row r="937" ht="10.5" customHeight="1">
      <c r="A937" s="179"/>
      <c r="B937" s="179"/>
      <c r="C937" s="179"/>
      <c r="D937" s="179"/>
      <c r="E937" s="179"/>
      <c r="F937" s="179"/>
      <c r="G937" s="179"/>
      <c r="H937" s="179"/>
      <c r="I937" s="179"/>
      <c r="J937" s="179"/>
      <c r="K937" s="179"/>
      <c r="L937" s="179"/>
      <c r="M937" s="179"/>
      <c r="N937" s="179"/>
      <c r="O937" s="179"/>
      <c r="P937" s="179"/>
      <c r="Q937" s="179"/>
      <c r="R937" s="179"/>
      <c r="S937" s="179"/>
      <c r="T937" s="179"/>
      <c r="U937" s="179"/>
      <c r="V937" s="179"/>
      <c r="W937" s="179"/>
      <c r="X937" s="179"/>
      <c r="Y937" s="179"/>
      <c r="Z937" s="179"/>
    </row>
    <row r="938" ht="10.5" customHeight="1">
      <c r="A938" s="179"/>
      <c r="B938" s="179"/>
      <c r="C938" s="179"/>
      <c r="D938" s="179"/>
      <c r="E938" s="179"/>
      <c r="F938" s="179"/>
      <c r="G938" s="179"/>
      <c r="H938" s="179"/>
      <c r="I938" s="179"/>
      <c r="J938" s="179"/>
      <c r="K938" s="179"/>
      <c r="L938" s="179"/>
      <c r="M938" s="179"/>
      <c r="N938" s="179"/>
      <c r="O938" s="179"/>
      <c r="P938" s="179"/>
      <c r="Q938" s="179"/>
      <c r="R938" s="179"/>
      <c r="S938" s="179"/>
      <c r="T938" s="179"/>
      <c r="U938" s="179"/>
      <c r="V938" s="179"/>
      <c r="W938" s="179"/>
      <c r="X938" s="179"/>
      <c r="Y938" s="179"/>
      <c r="Z938" s="179"/>
    </row>
    <row r="939" ht="10.5" customHeight="1">
      <c r="A939" s="179"/>
      <c r="B939" s="179"/>
      <c r="C939" s="179"/>
      <c r="D939" s="179"/>
      <c r="E939" s="179"/>
      <c r="F939" s="179"/>
      <c r="G939" s="179"/>
      <c r="H939" s="179"/>
      <c r="I939" s="179"/>
      <c r="J939" s="179"/>
      <c r="K939" s="179"/>
      <c r="L939" s="179"/>
      <c r="M939" s="179"/>
      <c r="N939" s="179"/>
      <c r="O939" s="179"/>
      <c r="P939" s="179"/>
      <c r="Q939" s="179"/>
      <c r="R939" s="179"/>
      <c r="S939" s="179"/>
      <c r="T939" s="179"/>
      <c r="U939" s="179"/>
      <c r="V939" s="179"/>
      <c r="W939" s="179"/>
      <c r="X939" s="179"/>
      <c r="Y939" s="179"/>
      <c r="Z939" s="179"/>
    </row>
    <row r="940" ht="10.5" customHeight="1">
      <c r="A940" s="179"/>
      <c r="B940" s="179"/>
      <c r="C940" s="179"/>
      <c r="D940" s="179"/>
      <c r="E940" s="179"/>
      <c r="F940" s="179"/>
      <c r="G940" s="179"/>
      <c r="H940" s="179"/>
      <c r="I940" s="179"/>
      <c r="J940" s="179"/>
      <c r="K940" s="179"/>
      <c r="L940" s="179"/>
      <c r="M940" s="179"/>
      <c r="N940" s="179"/>
      <c r="O940" s="179"/>
      <c r="P940" s="179"/>
      <c r="Q940" s="179"/>
      <c r="R940" s="179"/>
      <c r="S940" s="179"/>
      <c r="T940" s="179"/>
      <c r="U940" s="179"/>
      <c r="V940" s="179"/>
      <c r="W940" s="179"/>
      <c r="X940" s="179"/>
      <c r="Y940" s="179"/>
      <c r="Z940" s="179"/>
    </row>
    <row r="941" ht="10.5" customHeight="1">
      <c r="A941" s="179"/>
      <c r="B941" s="179"/>
      <c r="C941" s="179"/>
      <c r="D941" s="179"/>
      <c r="E941" s="179"/>
      <c r="F941" s="179"/>
      <c r="G941" s="179"/>
      <c r="H941" s="179"/>
      <c r="I941" s="179"/>
      <c r="J941" s="179"/>
      <c r="K941" s="179"/>
      <c r="L941" s="179"/>
      <c r="M941" s="179"/>
      <c r="N941" s="179"/>
      <c r="O941" s="179"/>
      <c r="P941" s="179"/>
      <c r="Q941" s="179"/>
      <c r="R941" s="179"/>
      <c r="S941" s="179"/>
      <c r="T941" s="179"/>
      <c r="U941" s="179"/>
      <c r="V941" s="179"/>
      <c r="W941" s="179"/>
      <c r="X941" s="179"/>
      <c r="Y941" s="179"/>
      <c r="Z941" s="179"/>
    </row>
    <row r="942" ht="10.5" customHeight="1">
      <c r="A942" s="179"/>
      <c r="B942" s="179"/>
      <c r="C942" s="179"/>
      <c r="D942" s="179"/>
      <c r="E942" s="179"/>
      <c r="F942" s="179"/>
      <c r="G942" s="179"/>
      <c r="H942" s="179"/>
      <c r="I942" s="179"/>
      <c r="J942" s="179"/>
      <c r="K942" s="179"/>
      <c r="L942" s="179"/>
      <c r="M942" s="179"/>
      <c r="N942" s="179"/>
      <c r="O942" s="179"/>
      <c r="P942" s="179"/>
      <c r="Q942" s="179"/>
      <c r="R942" s="179"/>
      <c r="S942" s="179"/>
      <c r="T942" s="179"/>
      <c r="U942" s="179"/>
      <c r="V942" s="179"/>
      <c r="W942" s="179"/>
      <c r="X942" s="179"/>
      <c r="Y942" s="179"/>
      <c r="Z942" s="179"/>
    </row>
    <row r="943" ht="10.5" customHeight="1">
      <c r="A943" s="179"/>
      <c r="B943" s="179"/>
      <c r="C943" s="179"/>
      <c r="D943" s="179"/>
      <c r="E943" s="179"/>
      <c r="F943" s="179"/>
      <c r="G943" s="179"/>
      <c r="H943" s="179"/>
      <c r="I943" s="179"/>
      <c r="J943" s="179"/>
      <c r="K943" s="179"/>
      <c r="L943" s="179"/>
      <c r="M943" s="179"/>
      <c r="N943" s="179"/>
      <c r="O943" s="179"/>
      <c r="P943" s="179"/>
      <c r="Q943" s="179"/>
      <c r="R943" s="179"/>
      <c r="S943" s="179"/>
      <c r="T943" s="179"/>
      <c r="U943" s="179"/>
      <c r="V943" s="179"/>
      <c r="W943" s="179"/>
      <c r="X943" s="179"/>
      <c r="Y943" s="179"/>
      <c r="Z943" s="179"/>
    </row>
    <row r="944" ht="10.5" customHeight="1">
      <c r="A944" s="179"/>
      <c r="B944" s="179"/>
      <c r="C944" s="179"/>
      <c r="D944" s="179"/>
      <c r="E944" s="179"/>
      <c r="F944" s="179"/>
      <c r="G944" s="179"/>
      <c r="H944" s="179"/>
      <c r="I944" s="179"/>
      <c r="J944" s="179"/>
      <c r="K944" s="179"/>
      <c r="L944" s="179"/>
      <c r="M944" s="179"/>
      <c r="N944" s="179"/>
      <c r="O944" s="179"/>
      <c r="P944" s="179"/>
      <c r="Q944" s="179"/>
      <c r="R944" s="179"/>
      <c r="S944" s="179"/>
      <c r="T944" s="179"/>
      <c r="U944" s="179"/>
      <c r="V944" s="179"/>
      <c r="W944" s="179"/>
      <c r="X944" s="179"/>
      <c r="Y944" s="179"/>
      <c r="Z944" s="179"/>
    </row>
    <row r="945" ht="10.5" customHeight="1">
      <c r="A945" s="179"/>
      <c r="B945" s="179"/>
      <c r="C945" s="179"/>
      <c r="D945" s="179"/>
      <c r="E945" s="179"/>
      <c r="F945" s="179"/>
      <c r="G945" s="179"/>
      <c r="H945" s="179"/>
      <c r="I945" s="179"/>
      <c r="J945" s="179"/>
      <c r="K945" s="179"/>
      <c r="L945" s="179"/>
      <c r="M945" s="179"/>
      <c r="N945" s="179"/>
      <c r="O945" s="179"/>
      <c r="P945" s="179"/>
      <c r="Q945" s="179"/>
      <c r="R945" s="179"/>
      <c r="S945" s="179"/>
      <c r="T945" s="179"/>
      <c r="U945" s="179"/>
      <c r="V945" s="179"/>
      <c r="W945" s="179"/>
      <c r="X945" s="179"/>
      <c r="Y945" s="179"/>
      <c r="Z945" s="179"/>
    </row>
    <row r="946" ht="10.5" customHeight="1">
      <c r="A946" s="179"/>
      <c r="B946" s="179"/>
      <c r="C946" s="179"/>
      <c r="D946" s="179"/>
      <c r="E946" s="179"/>
      <c r="F946" s="179"/>
      <c r="G946" s="179"/>
      <c r="H946" s="179"/>
      <c r="I946" s="179"/>
      <c r="J946" s="179"/>
      <c r="K946" s="179"/>
      <c r="L946" s="179"/>
      <c r="M946" s="179"/>
      <c r="N946" s="179"/>
      <c r="O946" s="179"/>
      <c r="P946" s="179"/>
      <c r="Q946" s="179"/>
      <c r="R946" s="179"/>
      <c r="S946" s="179"/>
      <c r="T946" s="179"/>
      <c r="U946" s="179"/>
      <c r="V946" s="179"/>
      <c r="W946" s="179"/>
      <c r="X946" s="179"/>
      <c r="Y946" s="179"/>
      <c r="Z946" s="179"/>
    </row>
    <row r="947" ht="10.5" customHeight="1">
      <c r="A947" s="179"/>
      <c r="B947" s="179"/>
      <c r="C947" s="179"/>
      <c r="D947" s="179"/>
      <c r="E947" s="179"/>
      <c r="F947" s="179"/>
      <c r="G947" s="179"/>
      <c r="H947" s="179"/>
      <c r="I947" s="179"/>
      <c r="J947" s="179"/>
      <c r="K947" s="179"/>
      <c r="L947" s="179"/>
      <c r="M947" s="179"/>
      <c r="N947" s="179"/>
      <c r="O947" s="179"/>
      <c r="P947" s="179"/>
      <c r="Q947" s="179"/>
      <c r="R947" s="179"/>
      <c r="S947" s="179"/>
      <c r="T947" s="179"/>
      <c r="U947" s="179"/>
      <c r="V947" s="179"/>
      <c r="W947" s="179"/>
      <c r="X947" s="179"/>
      <c r="Y947" s="179"/>
      <c r="Z947" s="179"/>
    </row>
    <row r="948" ht="10.5" customHeight="1">
      <c r="A948" s="179"/>
      <c r="B948" s="179"/>
      <c r="C948" s="179"/>
      <c r="D948" s="179"/>
      <c r="E948" s="179"/>
      <c r="F948" s="179"/>
      <c r="G948" s="179"/>
      <c r="H948" s="179"/>
      <c r="I948" s="179"/>
      <c r="J948" s="179"/>
      <c r="K948" s="179"/>
      <c r="L948" s="179"/>
      <c r="M948" s="179"/>
      <c r="N948" s="179"/>
      <c r="O948" s="179"/>
      <c r="P948" s="179"/>
      <c r="Q948" s="179"/>
      <c r="R948" s="179"/>
      <c r="S948" s="179"/>
      <c r="T948" s="179"/>
      <c r="U948" s="179"/>
      <c r="V948" s="179"/>
      <c r="W948" s="179"/>
      <c r="X948" s="179"/>
      <c r="Y948" s="179"/>
      <c r="Z948" s="179"/>
    </row>
    <row r="949" ht="10.5" customHeight="1">
      <c r="A949" s="179"/>
      <c r="B949" s="179"/>
      <c r="C949" s="179"/>
      <c r="D949" s="179"/>
      <c r="E949" s="179"/>
      <c r="F949" s="179"/>
      <c r="G949" s="179"/>
      <c r="H949" s="179"/>
      <c r="I949" s="179"/>
      <c r="J949" s="179"/>
      <c r="K949" s="179"/>
      <c r="L949" s="179"/>
      <c r="M949" s="179"/>
      <c r="N949" s="179"/>
      <c r="O949" s="179"/>
      <c r="P949" s="179"/>
      <c r="Q949" s="179"/>
      <c r="R949" s="179"/>
      <c r="S949" s="179"/>
      <c r="T949" s="179"/>
      <c r="U949" s="179"/>
      <c r="V949" s="179"/>
      <c r="W949" s="179"/>
      <c r="X949" s="179"/>
      <c r="Y949" s="179"/>
      <c r="Z949" s="179"/>
    </row>
    <row r="950" ht="10.5" customHeight="1">
      <c r="A950" s="179"/>
      <c r="B950" s="179"/>
      <c r="C950" s="179"/>
      <c r="D950" s="179"/>
      <c r="E950" s="179"/>
      <c r="F950" s="179"/>
      <c r="G950" s="179"/>
      <c r="H950" s="179"/>
      <c r="I950" s="179"/>
      <c r="J950" s="179"/>
      <c r="K950" s="179"/>
      <c r="L950" s="179"/>
      <c r="M950" s="179"/>
      <c r="N950" s="179"/>
      <c r="O950" s="179"/>
      <c r="P950" s="179"/>
      <c r="Q950" s="179"/>
      <c r="R950" s="179"/>
      <c r="S950" s="179"/>
      <c r="T950" s="179"/>
      <c r="U950" s="179"/>
      <c r="V950" s="179"/>
      <c r="W950" s="179"/>
      <c r="X950" s="179"/>
      <c r="Y950" s="179"/>
      <c r="Z950" s="179"/>
    </row>
    <row r="951" ht="10.5" customHeight="1">
      <c r="A951" s="179"/>
      <c r="B951" s="179"/>
      <c r="C951" s="179"/>
      <c r="D951" s="179"/>
      <c r="E951" s="179"/>
      <c r="F951" s="179"/>
      <c r="G951" s="179"/>
      <c r="H951" s="179"/>
      <c r="I951" s="179"/>
      <c r="J951" s="179"/>
      <c r="K951" s="179"/>
      <c r="L951" s="179"/>
      <c r="M951" s="179"/>
      <c r="N951" s="179"/>
      <c r="O951" s="179"/>
      <c r="P951" s="179"/>
      <c r="Q951" s="179"/>
      <c r="R951" s="179"/>
      <c r="S951" s="179"/>
      <c r="T951" s="179"/>
      <c r="U951" s="179"/>
      <c r="V951" s="179"/>
      <c r="W951" s="179"/>
      <c r="X951" s="179"/>
      <c r="Y951" s="179"/>
      <c r="Z951" s="179"/>
    </row>
    <row r="952" ht="10.5" customHeight="1">
      <c r="A952" s="179"/>
      <c r="B952" s="179"/>
      <c r="C952" s="179"/>
      <c r="D952" s="179"/>
      <c r="E952" s="179"/>
      <c r="F952" s="179"/>
      <c r="G952" s="179"/>
      <c r="H952" s="179"/>
      <c r="I952" s="179"/>
      <c r="J952" s="179"/>
      <c r="K952" s="179"/>
      <c r="L952" s="179"/>
      <c r="M952" s="179"/>
      <c r="N952" s="179"/>
      <c r="O952" s="179"/>
      <c r="P952" s="179"/>
      <c r="Q952" s="179"/>
      <c r="R952" s="179"/>
      <c r="S952" s="179"/>
      <c r="T952" s="179"/>
      <c r="U952" s="179"/>
      <c r="V952" s="179"/>
      <c r="W952" s="179"/>
      <c r="X952" s="179"/>
      <c r="Y952" s="179"/>
      <c r="Z952" s="179"/>
    </row>
    <row r="953" ht="10.5" customHeight="1">
      <c r="A953" s="179"/>
      <c r="B953" s="179"/>
      <c r="C953" s="179"/>
      <c r="D953" s="179"/>
      <c r="E953" s="179"/>
      <c r="F953" s="179"/>
      <c r="G953" s="179"/>
      <c r="H953" s="179"/>
      <c r="I953" s="179"/>
      <c r="J953" s="179"/>
      <c r="K953" s="179"/>
      <c r="L953" s="179"/>
      <c r="M953" s="179"/>
      <c r="N953" s="179"/>
      <c r="O953" s="179"/>
      <c r="P953" s="179"/>
      <c r="Q953" s="179"/>
      <c r="R953" s="179"/>
      <c r="S953" s="179"/>
      <c r="T953" s="179"/>
      <c r="U953" s="179"/>
      <c r="V953" s="179"/>
      <c r="W953" s="179"/>
      <c r="X953" s="179"/>
      <c r="Y953" s="179"/>
      <c r="Z953" s="179"/>
    </row>
    <row r="954" ht="10.5" customHeight="1">
      <c r="A954" s="179"/>
      <c r="B954" s="179"/>
      <c r="C954" s="179"/>
      <c r="D954" s="179"/>
      <c r="E954" s="179"/>
      <c r="F954" s="179"/>
      <c r="G954" s="179"/>
      <c r="H954" s="179"/>
      <c r="I954" s="179"/>
      <c r="J954" s="179"/>
      <c r="K954" s="179"/>
      <c r="L954" s="179"/>
      <c r="M954" s="179"/>
      <c r="N954" s="179"/>
      <c r="O954" s="179"/>
      <c r="P954" s="179"/>
      <c r="Q954" s="179"/>
      <c r="R954" s="179"/>
      <c r="S954" s="179"/>
      <c r="T954" s="179"/>
      <c r="U954" s="179"/>
      <c r="V954" s="179"/>
      <c r="W954" s="179"/>
      <c r="X954" s="179"/>
      <c r="Y954" s="179"/>
      <c r="Z954" s="179"/>
    </row>
    <row r="955" ht="10.5" customHeight="1">
      <c r="A955" s="179"/>
      <c r="B955" s="179"/>
      <c r="C955" s="179"/>
      <c r="D955" s="179"/>
      <c r="E955" s="179"/>
      <c r="F955" s="179"/>
      <c r="G955" s="179"/>
      <c r="H955" s="179"/>
      <c r="I955" s="179"/>
      <c r="J955" s="179"/>
      <c r="K955" s="179"/>
      <c r="L955" s="179"/>
      <c r="M955" s="179"/>
      <c r="N955" s="179"/>
      <c r="O955" s="179"/>
      <c r="P955" s="179"/>
      <c r="Q955" s="179"/>
      <c r="R955" s="179"/>
      <c r="S955" s="179"/>
      <c r="T955" s="179"/>
      <c r="U955" s="179"/>
      <c r="V955" s="179"/>
      <c r="W955" s="179"/>
      <c r="X955" s="179"/>
      <c r="Y955" s="179"/>
      <c r="Z955" s="179"/>
    </row>
    <row r="956" ht="10.5" customHeight="1">
      <c r="A956" s="179"/>
      <c r="B956" s="179"/>
      <c r="C956" s="179"/>
      <c r="D956" s="179"/>
      <c r="E956" s="179"/>
      <c r="F956" s="179"/>
      <c r="G956" s="179"/>
      <c r="H956" s="179"/>
      <c r="I956" s="179"/>
      <c r="J956" s="179"/>
      <c r="K956" s="179"/>
      <c r="L956" s="179"/>
      <c r="M956" s="179"/>
      <c r="N956" s="179"/>
      <c r="O956" s="179"/>
      <c r="P956" s="179"/>
      <c r="Q956" s="179"/>
      <c r="R956" s="179"/>
      <c r="S956" s="179"/>
      <c r="T956" s="179"/>
      <c r="U956" s="179"/>
      <c r="V956" s="179"/>
      <c r="W956" s="179"/>
      <c r="X956" s="179"/>
      <c r="Y956" s="179"/>
      <c r="Z956" s="179"/>
    </row>
    <row r="957" ht="10.5" customHeight="1">
      <c r="A957" s="179"/>
      <c r="B957" s="179"/>
      <c r="C957" s="179"/>
      <c r="D957" s="179"/>
      <c r="E957" s="179"/>
      <c r="F957" s="179"/>
      <c r="G957" s="179"/>
      <c r="H957" s="179"/>
      <c r="I957" s="179"/>
      <c r="J957" s="179"/>
      <c r="K957" s="179"/>
      <c r="L957" s="179"/>
      <c r="M957" s="179"/>
      <c r="N957" s="179"/>
      <c r="O957" s="179"/>
      <c r="P957" s="179"/>
      <c r="Q957" s="179"/>
      <c r="R957" s="179"/>
      <c r="S957" s="179"/>
      <c r="T957" s="179"/>
      <c r="U957" s="179"/>
      <c r="V957" s="179"/>
      <c r="W957" s="179"/>
      <c r="X957" s="179"/>
      <c r="Y957" s="179"/>
      <c r="Z957" s="179"/>
    </row>
    <row r="958" ht="10.5" customHeight="1">
      <c r="A958" s="179"/>
      <c r="B958" s="179"/>
      <c r="C958" s="179"/>
      <c r="D958" s="179"/>
      <c r="E958" s="179"/>
      <c r="F958" s="179"/>
      <c r="G958" s="179"/>
      <c r="H958" s="179"/>
      <c r="I958" s="179"/>
      <c r="J958" s="179"/>
      <c r="K958" s="179"/>
      <c r="L958" s="179"/>
      <c r="M958" s="179"/>
      <c r="N958" s="179"/>
      <c r="O958" s="179"/>
      <c r="P958" s="179"/>
      <c r="Q958" s="179"/>
      <c r="R958" s="179"/>
      <c r="S958" s="179"/>
      <c r="T958" s="179"/>
      <c r="U958" s="179"/>
      <c r="V958" s="179"/>
      <c r="W958" s="179"/>
      <c r="X958" s="179"/>
      <c r="Y958" s="179"/>
      <c r="Z958" s="179"/>
    </row>
    <row r="959" ht="10.5" customHeight="1">
      <c r="A959" s="179"/>
      <c r="B959" s="179"/>
      <c r="C959" s="179"/>
      <c r="D959" s="179"/>
      <c r="E959" s="179"/>
      <c r="F959" s="179"/>
      <c r="G959" s="179"/>
      <c r="H959" s="179"/>
      <c r="I959" s="179"/>
      <c r="J959" s="179"/>
      <c r="K959" s="179"/>
      <c r="L959" s="179"/>
      <c r="M959" s="179"/>
      <c r="N959" s="179"/>
      <c r="O959" s="179"/>
      <c r="P959" s="179"/>
      <c r="Q959" s="179"/>
      <c r="R959" s="179"/>
      <c r="S959" s="179"/>
      <c r="T959" s="179"/>
      <c r="U959" s="179"/>
      <c r="V959" s="179"/>
      <c r="W959" s="179"/>
      <c r="X959" s="179"/>
      <c r="Y959" s="179"/>
      <c r="Z959" s="179"/>
    </row>
    <row r="960" ht="10.5" customHeight="1">
      <c r="A960" s="179"/>
      <c r="B960" s="179"/>
      <c r="C960" s="179"/>
      <c r="D960" s="179"/>
      <c r="E960" s="179"/>
      <c r="F960" s="179"/>
      <c r="G960" s="179"/>
      <c r="H960" s="179"/>
      <c r="I960" s="179"/>
      <c r="J960" s="179"/>
      <c r="K960" s="179"/>
      <c r="L960" s="179"/>
      <c r="M960" s="179"/>
      <c r="N960" s="179"/>
      <c r="O960" s="179"/>
      <c r="P960" s="179"/>
      <c r="Q960" s="179"/>
      <c r="R960" s="179"/>
      <c r="S960" s="179"/>
      <c r="T960" s="179"/>
      <c r="U960" s="179"/>
      <c r="V960" s="179"/>
      <c r="W960" s="179"/>
      <c r="X960" s="179"/>
      <c r="Y960" s="179"/>
      <c r="Z960" s="179"/>
    </row>
    <row r="961" ht="10.5" customHeight="1">
      <c r="A961" s="179"/>
      <c r="B961" s="179"/>
      <c r="C961" s="179"/>
      <c r="D961" s="179"/>
      <c r="E961" s="179"/>
      <c r="F961" s="179"/>
      <c r="G961" s="179"/>
      <c r="H961" s="179"/>
      <c r="I961" s="179"/>
      <c r="J961" s="179"/>
      <c r="K961" s="179"/>
      <c r="L961" s="179"/>
      <c r="M961" s="179"/>
      <c r="N961" s="179"/>
      <c r="O961" s="179"/>
      <c r="P961" s="179"/>
      <c r="Q961" s="179"/>
      <c r="R961" s="179"/>
      <c r="S961" s="179"/>
      <c r="T961" s="179"/>
      <c r="U961" s="179"/>
      <c r="V961" s="179"/>
      <c r="W961" s="179"/>
      <c r="X961" s="179"/>
      <c r="Y961" s="179"/>
      <c r="Z961" s="179"/>
    </row>
    <row r="962" ht="10.5" customHeight="1">
      <c r="A962" s="179"/>
      <c r="B962" s="179"/>
      <c r="C962" s="179"/>
      <c r="D962" s="179"/>
      <c r="E962" s="179"/>
      <c r="F962" s="179"/>
      <c r="G962" s="179"/>
      <c r="H962" s="179"/>
      <c r="I962" s="179"/>
      <c r="J962" s="179"/>
      <c r="K962" s="179"/>
      <c r="L962" s="179"/>
      <c r="M962" s="179"/>
      <c r="N962" s="179"/>
      <c r="O962" s="179"/>
      <c r="P962" s="179"/>
      <c r="Q962" s="179"/>
      <c r="R962" s="179"/>
      <c r="S962" s="179"/>
      <c r="T962" s="179"/>
      <c r="U962" s="179"/>
      <c r="V962" s="179"/>
      <c r="W962" s="179"/>
      <c r="X962" s="179"/>
      <c r="Y962" s="179"/>
      <c r="Z962" s="179"/>
    </row>
    <row r="963" ht="10.5" customHeight="1">
      <c r="A963" s="179"/>
      <c r="B963" s="179"/>
      <c r="C963" s="179"/>
      <c r="D963" s="179"/>
      <c r="E963" s="179"/>
      <c r="F963" s="179"/>
      <c r="G963" s="179"/>
      <c r="H963" s="179"/>
      <c r="I963" s="179"/>
      <c r="J963" s="179"/>
      <c r="K963" s="179"/>
      <c r="L963" s="179"/>
      <c r="M963" s="179"/>
      <c r="N963" s="179"/>
      <c r="O963" s="179"/>
      <c r="P963" s="179"/>
      <c r="Q963" s="179"/>
      <c r="R963" s="179"/>
      <c r="S963" s="179"/>
      <c r="T963" s="179"/>
      <c r="U963" s="179"/>
      <c r="V963" s="179"/>
      <c r="W963" s="179"/>
      <c r="X963" s="179"/>
      <c r="Y963" s="179"/>
      <c r="Z963" s="179"/>
    </row>
    <row r="964" ht="10.5" customHeight="1">
      <c r="A964" s="179"/>
      <c r="B964" s="179"/>
      <c r="C964" s="179"/>
      <c r="D964" s="179"/>
      <c r="E964" s="179"/>
      <c r="F964" s="179"/>
      <c r="G964" s="179"/>
      <c r="H964" s="179"/>
      <c r="I964" s="179"/>
      <c r="J964" s="179"/>
      <c r="K964" s="179"/>
      <c r="L964" s="179"/>
      <c r="M964" s="179"/>
      <c r="N964" s="179"/>
      <c r="O964" s="179"/>
      <c r="P964" s="179"/>
      <c r="Q964" s="179"/>
      <c r="R964" s="179"/>
      <c r="S964" s="179"/>
      <c r="T964" s="179"/>
      <c r="U964" s="179"/>
      <c r="V964" s="179"/>
      <c r="W964" s="179"/>
      <c r="X964" s="179"/>
      <c r="Y964" s="179"/>
      <c r="Z964" s="179"/>
    </row>
    <row r="965" ht="10.5" customHeight="1">
      <c r="A965" s="179"/>
      <c r="B965" s="179"/>
      <c r="C965" s="179"/>
      <c r="D965" s="179"/>
      <c r="E965" s="179"/>
      <c r="F965" s="179"/>
      <c r="G965" s="179"/>
      <c r="H965" s="179"/>
      <c r="I965" s="179"/>
      <c r="J965" s="179"/>
      <c r="K965" s="179"/>
      <c r="L965" s="179"/>
      <c r="M965" s="179"/>
      <c r="N965" s="179"/>
      <c r="O965" s="179"/>
      <c r="P965" s="179"/>
      <c r="Q965" s="179"/>
      <c r="R965" s="179"/>
      <c r="S965" s="179"/>
      <c r="T965" s="179"/>
      <c r="U965" s="179"/>
      <c r="V965" s="179"/>
      <c r="W965" s="179"/>
      <c r="X965" s="179"/>
      <c r="Y965" s="179"/>
      <c r="Z965" s="179"/>
    </row>
    <row r="966" ht="10.5" customHeight="1">
      <c r="A966" s="179"/>
      <c r="B966" s="179"/>
      <c r="C966" s="179"/>
      <c r="D966" s="179"/>
      <c r="E966" s="179"/>
      <c r="F966" s="179"/>
      <c r="G966" s="179"/>
      <c r="H966" s="179"/>
      <c r="I966" s="179"/>
      <c r="J966" s="179"/>
      <c r="K966" s="179"/>
      <c r="L966" s="179"/>
      <c r="M966" s="179"/>
      <c r="N966" s="179"/>
      <c r="O966" s="179"/>
      <c r="P966" s="179"/>
      <c r="Q966" s="179"/>
      <c r="R966" s="179"/>
      <c r="S966" s="179"/>
      <c r="T966" s="179"/>
      <c r="U966" s="179"/>
      <c r="V966" s="179"/>
      <c r="W966" s="179"/>
      <c r="X966" s="179"/>
      <c r="Y966" s="179"/>
      <c r="Z966" s="179"/>
    </row>
    <row r="967" ht="10.5" customHeight="1">
      <c r="A967" s="179"/>
      <c r="B967" s="179"/>
      <c r="C967" s="179"/>
      <c r="D967" s="179"/>
      <c r="E967" s="179"/>
      <c r="F967" s="179"/>
      <c r="G967" s="179"/>
      <c r="H967" s="179"/>
      <c r="I967" s="179"/>
      <c r="J967" s="179"/>
      <c r="K967" s="179"/>
      <c r="L967" s="179"/>
      <c r="M967" s="179"/>
      <c r="N967" s="179"/>
      <c r="O967" s="179"/>
      <c r="P967" s="179"/>
      <c r="Q967" s="179"/>
      <c r="R967" s="179"/>
      <c r="S967" s="179"/>
      <c r="T967" s="179"/>
      <c r="U967" s="179"/>
      <c r="V967" s="179"/>
      <c r="W967" s="179"/>
      <c r="X967" s="179"/>
      <c r="Y967" s="179"/>
      <c r="Z967" s="179"/>
    </row>
    <row r="968" ht="10.5" customHeight="1">
      <c r="A968" s="179"/>
      <c r="B968" s="179"/>
      <c r="C968" s="179"/>
      <c r="D968" s="179"/>
      <c r="E968" s="179"/>
      <c r="F968" s="179"/>
      <c r="G968" s="179"/>
      <c r="H968" s="179"/>
      <c r="I968" s="179"/>
      <c r="J968" s="179"/>
      <c r="K968" s="179"/>
      <c r="L968" s="179"/>
      <c r="M968" s="179"/>
      <c r="N968" s="179"/>
      <c r="O968" s="179"/>
      <c r="P968" s="179"/>
      <c r="Q968" s="179"/>
      <c r="R968" s="179"/>
      <c r="S968" s="179"/>
      <c r="T968" s="179"/>
      <c r="U968" s="179"/>
      <c r="V968" s="179"/>
      <c r="W968" s="179"/>
      <c r="X968" s="179"/>
      <c r="Y968" s="179"/>
      <c r="Z968" s="179"/>
    </row>
    <row r="969" ht="10.5" customHeight="1">
      <c r="A969" s="179"/>
      <c r="B969" s="179"/>
      <c r="C969" s="179"/>
      <c r="D969" s="179"/>
      <c r="E969" s="179"/>
      <c r="F969" s="179"/>
      <c r="G969" s="179"/>
      <c r="H969" s="179"/>
      <c r="I969" s="179"/>
      <c r="J969" s="179"/>
      <c r="K969" s="179"/>
      <c r="L969" s="179"/>
      <c r="M969" s="179"/>
      <c r="N969" s="179"/>
      <c r="O969" s="179"/>
      <c r="P969" s="179"/>
      <c r="Q969" s="179"/>
      <c r="R969" s="179"/>
      <c r="S969" s="179"/>
      <c r="T969" s="179"/>
      <c r="U969" s="179"/>
      <c r="V969" s="179"/>
      <c r="W969" s="179"/>
      <c r="X969" s="179"/>
      <c r="Y969" s="179"/>
      <c r="Z969" s="179"/>
    </row>
    <row r="970" ht="10.5" customHeight="1">
      <c r="A970" s="179"/>
      <c r="B970" s="179"/>
      <c r="C970" s="179"/>
      <c r="D970" s="179"/>
      <c r="E970" s="179"/>
      <c r="F970" s="179"/>
      <c r="G970" s="179"/>
      <c r="H970" s="179"/>
      <c r="I970" s="179"/>
      <c r="J970" s="179"/>
      <c r="K970" s="179"/>
      <c r="L970" s="179"/>
      <c r="M970" s="179"/>
      <c r="N970" s="179"/>
      <c r="O970" s="179"/>
      <c r="P970" s="179"/>
      <c r="Q970" s="179"/>
      <c r="R970" s="179"/>
      <c r="S970" s="179"/>
      <c r="T970" s="179"/>
      <c r="U970" s="179"/>
      <c r="V970" s="179"/>
      <c r="W970" s="179"/>
      <c r="X970" s="179"/>
      <c r="Y970" s="179"/>
      <c r="Z970" s="179"/>
    </row>
    <row r="971" ht="10.5" customHeight="1">
      <c r="A971" s="179"/>
      <c r="B971" s="179"/>
      <c r="C971" s="179"/>
      <c r="D971" s="179"/>
      <c r="E971" s="179"/>
      <c r="F971" s="179"/>
      <c r="G971" s="179"/>
      <c r="H971" s="179"/>
      <c r="I971" s="179"/>
      <c r="J971" s="179"/>
      <c r="K971" s="179"/>
      <c r="L971" s="179"/>
      <c r="M971" s="179"/>
      <c r="N971" s="179"/>
      <c r="O971" s="179"/>
      <c r="P971" s="179"/>
      <c r="Q971" s="179"/>
      <c r="R971" s="179"/>
      <c r="S971" s="179"/>
      <c r="T971" s="179"/>
      <c r="U971" s="179"/>
      <c r="V971" s="179"/>
      <c r="W971" s="179"/>
      <c r="X971" s="179"/>
      <c r="Y971" s="179"/>
      <c r="Z971" s="179"/>
    </row>
    <row r="972" ht="10.5" customHeight="1">
      <c r="A972" s="179"/>
      <c r="B972" s="179"/>
      <c r="C972" s="179"/>
      <c r="D972" s="179"/>
      <c r="E972" s="179"/>
      <c r="F972" s="179"/>
      <c r="G972" s="179"/>
      <c r="H972" s="179"/>
      <c r="I972" s="179"/>
      <c r="J972" s="179"/>
      <c r="K972" s="179"/>
      <c r="L972" s="179"/>
      <c r="M972" s="179"/>
      <c r="N972" s="179"/>
      <c r="O972" s="179"/>
      <c r="P972" s="179"/>
      <c r="Q972" s="179"/>
      <c r="R972" s="179"/>
      <c r="S972" s="179"/>
      <c r="T972" s="179"/>
      <c r="U972" s="179"/>
      <c r="V972" s="179"/>
      <c r="W972" s="179"/>
      <c r="X972" s="179"/>
      <c r="Y972" s="179"/>
      <c r="Z972" s="179"/>
    </row>
    <row r="973" ht="10.5" customHeight="1">
      <c r="A973" s="179"/>
      <c r="B973" s="179"/>
      <c r="C973" s="179"/>
      <c r="D973" s="179"/>
      <c r="E973" s="179"/>
      <c r="F973" s="179"/>
      <c r="G973" s="179"/>
      <c r="H973" s="179"/>
      <c r="I973" s="179"/>
      <c r="J973" s="179"/>
      <c r="K973" s="179"/>
      <c r="L973" s="179"/>
      <c r="M973" s="179"/>
      <c r="N973" s="179"/>
      <c r="O973" s="179"/>
      <c r="P973" s="179"/>
      <c r="Q973" s="179"/>
      <c r="R973" s="179"/>
      <c r="S973" s="179"/>
      <c r="T973" s="179"/>
      <c r="U973" s="179"/>
      <c r="V973" s="179"/>
      <c r="W973" s="179"/>
      <c r="X973" s="179"/>
      <c r="Y973" s="179"/>
      <c r="Z973" s="179"/>
    </row>
    <row r="974" ht="10.5" customHeight="1">
      <c r="A974" s="179"/>
      <c r="B974" s="179"/>
      <c r="C974" s="179"/>
      <c r="D974" s="179"/>
      <c r="E974" s="179"/>
      <c r="F974" s="179"/>
      <c r="G974" s="179"/>
      <c r="H974" s="179"/>
      <c r="I974" s="179"/>
      <c r="J974" s="179"/>
      <c r="K974" s="179"/>
      <c r="L974" s="179"/>
      <c r="M974" s="179"/>
      <c r="N974" s="179"/>
      <c r="O974" s="179"/>
      <c r="P974" s="179"/>
      <c r="Q974" s="179"/>
      <c r="R974" s="179"/>
      <c r="S974" s="179"/>
      <c r="T974" s="179"/>
      <c r="U974" s="179"/>
      <c r="V974" s="179"/>
      <c r="W974" s="179"/>
      <c r="X974" s="179"/>
      <c r="Y974" s="179"/>
      <c r="Z974" s="179"/>
    </row>
    <row r="975" ht="10.5" customHeight="1">
      <c r="A975" s="179"/>
      <c r="B975" s="179"/>
      <c r="C975" s="179"/>
      <c r="D975" s="179"/>
      <c r="E975" s="179"/>
      <c r="F975" s="179"/>
      <c r="G975" s="179"/>
      <c r="H975" s="179"/>
      <c r="I975" s="179"/>
      <c r="J975" s="179"/>
      <c r="K975" s="179"/>
      <c r="L975" s="179"/>
      <c r="M975" s="179"/>
      <c r="N975" s="179"/>
      <c r="O975" s="179"/>
      <c r="P975" s="179"/>
      <c r="Q975" s="179"/>
      <c r="R975" s="179"/>
      <c r="S975" s="179"/>
      <c r="T975" s="179"/>
      <c r="U975" s="179"/>
      <c r="V975" s="179"/>
      <c r="W975" s="179"/>
      <c r="X975" s="179"/>
      <c r="Y975" s="179"/>
      <c r="Z975" s="179"/>
    </row>
    <row r="976" ht="10.5" customHeight="1">
      <c r="A976" s="179"/>
      <c r="B976" s="179"/>
      <c r="C976" s="179"/>
      <c r="D976" s="179"/>
      <c r="E976" s="179"/>
      <c r="F976" s="179"/>
      <c r="G976" s="179"/>
      <c r="H976" s="179"/>
      <c r="I976" s="179"/>
      <c r="J976" s="179"/>
      <c r="K976" s="179"/>
      <c r="L976" s="179"/>
      <c r="M976" s="179"/>
      <c r="N976" s="179"/>
      <c r="O976" s="179"/>
      <c r="P976" s="179"/>
      <c r="Q976" s="179"/>
      <c r="R976" s="179"/>
      <c r="S976" s="179"/>
      <c r="T976" s="179"/>
      <c r="U976" s="179"/>
      <c r="V976" s="179"/>
      <c r="W976" s="179"/>
      <c r="X976" s="179"/>
      <c r="Y976" s="179"/>
      <c r="Z976" s="179"/>
    </row>
    <row r="977" ht="10.5" customHeight="1">
      <c r="A977" s="179"/>
      <c r="B977" s="179"/>
      <c r="C977" s="179"/>
      <c r="D977" s="179"/>
      <c r="E977" s="179"/>
      <c r="F977" s="179"/>
      <c r="G977" s="179"/>
      <c r="H977" s="179"/>
      <c r="I977" s="179"/>
      <c r="J977" s="179"/>
      <c r="K977" s="179"/>
      <c r="L977" s="179"/>
      <c r="M977" s="179"/>
      <c r="N977" s="179"/>
      <c r="O977" s="179"/>
      <c r="P977" s="179"/>
      <c r="Q977" s="179"/>
      <c r="R977" s="179"/>
      <c r="S977" s="179"/>
      <c r="T977" s="179"/>
      <c r="U977" s="179"/>
      <c r="V977" s="179"/>
      <c r="W977" s="179"/>
      <c r="X977" s="179"/>
      <c r="Y977" s="179"/>
      <c r="Z977" s="179"/>
    </row>
    <row r="978" ht="10.5" customHeight="1">
      <c r="A978" s="179"/>
      <c r="B978" s="179"/>
      <c r="C978" s="179"/>
      <c r="D978" s="179"/>
      <c r="E978" s="179"/>
      <c r="F978" s="179"/>
      <c r="G978" s="179"/>
      <c r="H978" s="179"/>
      <c r="I978" s="179"/>
      <c r="J978" s="179"/>
      <c r="K978" s="179"/>
      <c r="L978" s="179"/>
      <c r="M978" s="179"/>
      <c r="N978" s="179"/>
      <c r="O978" s="179"/>
      <c r="P978" s="179"/>
      <c r="Q978" s="179"/>
      <c r="R978" s="179"/>
      <c r="S978" s="179"/>
      <c r="T978" s="179"/>
      <c r="U978" s="179"/>
      <c r="V978" s="179"/>
      <c r="W978" s="179"/>
      <c r="X978" s="179"/>
      <c r="Y978" s="179"/>
      <c r="Z978" s="179"/>
    </row>
    <row r="979" ht="10.5" customHeight="1">
      <c r="A979" s="179"/>
      <c r="B979" s="179"/>
      <c r="C979" s="179"/>
      <c r="D979" s="179"/>
      <c r="E979" s="179"/>
      <c r="F979" s="179"/>
      <c r="G979" s="179"/>
      <c r="H979" s="179"/>
      <c r="I979" s="179"/>
      <c r="J979" s="179"/>
      <c r="K979" s="179"/>
      <c r="L979" s="179"/>
      <c r="M979" s="179"/>
      <c r="N979" s="179"/>
      <c r="O979" s="179"/>
      <c r="P979" s="179"/>
      <c r="Q979" s="179"/>
      <c r="R979" s="179"/>
      <c r="S979" s="179"/>
      <c r="T979" s="179"/>
      <c r="U979" s="179"/>
      <c r="V979" s="179"/>
      <c r="W979" s="179"/>
      <c r="X979" s="179"/>
      <c r="Y979" s="179"/>
      <c r="Z979" s="179"/>
    </row>
    <row r="980" ht="10.5" customHeight="1">
      <c r="A980" s="179"/>
      <c r="B980" s="179"/>
      <c r="C980" s="179"/>
      <c r="D980" s="179"/>
      <c r="E980" s="179"/>
      <c r="F980" s="179"/>
      <c r="G980" s="179"/>
      <c r="H980" s="179"/>
      <c r="I980" s="179"/>
      <c r="J980" s="179"/>
      <c r="K980" s="179"/>
      <c r="L980" s="179"/>
      <c r="M980" s="179"/>
      <c r="N980" s="179"/>
      <c r="O980" s="179"/>
      <c r="P980" s="179"/>
      <c r="Q980" s="179"/>
      <c r="R980" s="179"/>
      <c r="S980" s="179"/>
      <c r="T980" s="179"/>
      <c r="U980" s="179"/>
      <c r="V980" s="179"/>
      <c r="W980" s="179"/>
      <c r="X980" s="179"/>
      <c r="Y980" s="179"/>
      <c r="Z980" s="179"/>
    </row>
    <row r="981" ht="10.5" customHeight="1">
      <c r="A981" s="179"/>
      <c r="B981" s="179"/>
      <c r="C981" s="179"/>
      <c r="D981" s="179"/>
      <c r="E981" s="179"/>
      <c r="F981" s="179"/>
      <c r="G981" s="179"/>
      <c r="H981" s="179"/>
      <c r="I981" s="179"/>
      <c r="J981" s="179"/>
      <c r="K981" s="179"/>
      <c r="L981" s="179"/>
      <c r="M981" s="179"/>
      <c r="N981" s="179"/>
      <c r="O981" s="179"/>
      <c r="P981" s="179"/>
      <c r="Q981" s="179"/>
      <c r="R981" s="179"/>
      <c r="S981" s="179"/>
      <c r="T981" s="179"/>
      <c r="U981" s="179"/>
      <c r="V981" s="179"/>
      <c r="W981" s="179"/>
      <c r="X981" s="179"/>
      <c r="Y981" s="179"/>
      <c r="Z981" s="179"/>
    </row>
    <row r="982" ht="10.5" customHeight="1">
      <c r="A982" s="179"/>
      <c r="B982" s="179"/>
      <c r="C982" s="179"/>
      <c r="D982" s="179"/>
      <c r="E982" s="179"/>
      <c r="F982" s="179"/>
      <c r="G982" s="179"/>
      <c r="H982" s="179"/>
      <c r="I982" s="179"/>
      <c r="J982" s="179"/>
      <c r="K982" s="179"/>
      <c r="L982" s="179"/>
      <c r="M982" s="179"/>
      <c r="N982" s="179"/>
      <c r="O982" s="179"/>
      <c r="P982" s="179"/>
      <c r="Q982" s="179"/>
      <c r="R982" s="179"/>
      <c r="S982" s="179"/>
      <c r="T982" s="179"/>
      <c r="U982" s="179"/>
      <c r="V982" s="179"/>
      <c r="W982" s="179"/>
      <c r="X982" s="179"/>
      <c r="Y982" s="179"/>
      <c r="Z982" s="179"/>
    </row>
    <row r="983" ht="10.5" customHeight="1">
      <c r="A983" s="179"/>
      <c r="B983" s="179"/>
      <c r="C983" s="179"/>
      <c r="D983" s="179"/>
      <c r="E983" s="179"/>
      <c r="F983" s="179"/>
      <c r="G983" s="179"/>
      <c r="H983" s="179"/>
      <c r="I983" s="179"/>
      <c r="J983" s="179"/>
      <c r="K983" s="179"/>
      <c r="L983" s="179"/>
      <c r="M983" s="179"/>
      <c r="N983" s="179"/>
      <c r="O983" s="179"/>
      <c r="P983" s="179"/>
      <c r="Q983" s="179"/>
      <c r="R983" s="179"/>
      <c r="S983" s="179"/>
      <c r="T983" s="179"/>
      <c r="U983" s="179"/>
      <c r="V983" s="179"/>
      <c r="W983" s="179"/>
      <c r="X983" s="179"/>
      <c r="Y983" s="179"/>
      <c r="Z983" s="179"/>
    </row>
    <row r="984" ht="10.5" customHeight="1">
      <c r="A984" s="179"/>
      <c r="B984" s="179"/>
      <c r="C984" s="179"/>
      <c r="D984" s="179"/>
      <c r="E984" s="179"/>
      <c r="F984" s="179"/>
      <c r="G984" s="179"/>
      <c r="H984" s="179"/>
      <c r="I984" s="179"/>
      <c r="J984" s="179"/>
      <c r="K984" s="179"/>
      <c r="L984" s="179"/>
      <c r="M984" s="179"/>
      <c r="N984" s="179"/>
      <c r="O984" s="179"/>
      <c r="P984" s="179"/>
      <c r="Q984" s="179"/>
      <c r="R984" s="179"/>
      <c r="S984" s="179"/>
      <c r="T984" s="179"/>
      <c r="U984" s="179"/>
      <c r="V984" s="179"/>
      <c r="W984" s="179"/>
      <c r="X984" s="179"/>
      <c r="Y984" s="179"/>
      <c r="Z984" s="179"/>
    </row>
    <row r="985" ht="10.5" customHeight="1">
      <c r="A985" s="179"/>
      <c r="B985" s="179"/>
      <c r="C985" s="179"/>
      <c r="D985" s="179"/>
      <c r="E985" s="179"/>
      <c r="F985" s="179"/>
      <c r="G985" s="179"/>
      <c r="H985" s="179"/>
      <c r="I985" s="179"/>
      <c r="J985" s="179"/>
      <c r="K985" s="179"/>
      <c r="L985" s="179"/>
      <c r="M985" s="179"/>
      <c r="N985" s="179"/>
      <c r="O985" s="179"/>
      <c r="P985" s="179"/>
      <c r="Q985" s="179"/>
      <c r="R985" s="179"/>
      <c r="S985" s="179"/>
      <c r="T985" s="179"/>
      <c r="U985" s="179"/>
      <c r="V985" s="179"/>
      <c r="W985" s="179"/>
      <c r="X985" s="179"/>
      <c r="Y985" s="179"/>
      <c r="Z985" s="179"/>
    </row>
    <row r="986" ht="10.5" customHeight="1">
      <c r="A986" s="179"/>
      <c r="B986" s="179"/>
      <c r="C986" s="179"/>
      <c r="D986" s="179"/>
      <c r="E986" s="179"/>
      <c r="F986" s="179"/>
      <c r="G986" s="179"/>
      <c r="H986" s="179"/>
      <c r="I986" s="179"/>
      <c r="J986" s="179"/>
      <c r="K986" s="179"/>
      <c r="L986" s="179"/>
      <c r="M986" s="179"/>
      <c r="N986" s="179"/>
      <c r="O986" s="179"/>
      <c r="P986" s="179"/>
      <c r="Q986" s="179"/>
      <c r="R986" s="179"/>
      <c r="S986" s="179"/>
      <c r="T986" s="179"/>
      <c r="U986" s="179"/>
      <c r="V986" s="179"/>
      <c r="W986" s="179"/>
      <c r="X986" s="179"/>
      <c r="Y986" s="179"/>
      <c r="Z986" s="179"/>
    </row>
    <row r="987" ht="10.5" customHeight="1">
      <c r="A987" s="179"/>
      <c r="B987" s="179"/>
      <c r="C987" s="179"/>
      <c r="D987" s="179"/>
      <c r="E987" s="179"/>
      <c r="F987" s="179"/>
      <c r="G987" s="179"/>
      <c r="H987" s="179"/>
      <c r="I987" s="179"/>
      <c r="J987" s="179"/>
      <c r="K987" s="179"/>
      <c r="L987" s="179"/>
      <c r="M987" s="179"/>
      <c r="N987" s="179"/>
      <c r="O987" s="179"/>
      <c r="P987" s="179"/>
      <c r="Q987" s="179"/>
      <c r="R987" s="179"/>
      <c r="S987" s="179"/>
      <c r="T987" s="179"/>
      <c r="U987" s="179"/>
      <c r="V987" s="179"/>
      <c r="W987" s="179"/>
      <c r="X987" s="179"/>
      <c r="Y987" s="179"/>
      <c r="Z987" s="179"/>
    </row>
    <row r="988" ht="10.5" customHeight="1">
      <c r="A988" s="179"/>
      <c r="B988" s="179"/>
      <c r="C988" s="179"/>
      <c r="D988" s="179"/>
      <c r="E988" s="179"/>
      <c r="F988" s="179"/>
      <c r="G988" s="179"/>
      <c r="H988" s="179"/>
      <c r="I988" s="179"/>
      <c r="J988" s="179"/>
      <c r="K988" s="179"/>
      <c r="L988" s="179"/>
      <c r="M988" s="179"/>
      <c r="N988" s="179"/>
      <c r="O988" s="179"/>
      <c r="P988" s="179"/>
      <c r="Q988" s="179"/>
      <c r="R988" s="179"/>
      <c r="S988" s="179"/>
      <c r="T988" s="179"/>
      <c r="U988" s="179"/>
      <c r="V988" s="179"/>
      <c r="W988" s="179"/>
      <c r="X988" s="179"/>
      <c r="Y988" s="179"/>
      <c r="Z988" s="179"/>
    </row>
    <row r="989" ht="10.5" customHeight="1">
      <c r="A989" s="179"/>
      <c r="B989" s="179"/>
      <c r="C989" s="179"/>
      <c r="D989" s="179"/>
      <c r="E989" s="179"/>
      <c r="F989" s="179"/>
      <c r="G989" s="179"/>
      <c r="H989" s="179"/>
      <c r="I989" s="179"/>
      <c r="J989" s="179"/>
      <c r="K989" s="179"/>
      <c r="L989" s="179"/>
      <c r="M989" s="179"/>
      <c r="N989" s="179"/>
      <c r="O989" s="179"/>
      <c r="P989" s="179"/>
      <c r="Q989" s="179"/>
      <c r="R989" s="179"/>
      <c r="S989" s="179"/>
      <c r="T989" s="179"/>
      <c r="U989" s="179"/>
      <c r="V989" s="179"/>
      <c r="W989" s="179"/>
      <c r="X989" s="179"/>
      <c r="Y989" s="179"/>
      <c r="Z989" s="179"/>
    </row>
    <row r="990" ht="10.5" customHeight="1">
      <c r="A990" s="179"/>
      <c r="B990" s="179"/>
      <c r="C990" s="179"/>
      <c r="D990" s="179"/>
      <c r="E990" s="179"/>
      <c r="F990" s="179"/>
      <c r="G990" s="179"/>
      <c r="H990" s="179"/>
      <c r="I990" s="179"/>
      <c r="J990" s="179"/>
      <c r="K990" s="179"/>
      <c r="L990" s="179"/>
      <c r="M990" s="179"/>
      <c r="N990" s="179"/>
      <c r="O990" s="179"/>
      <c r="P990" s="179"/>
      <c r="Q990" s="179"/>
      <c r="R990" s="179"/>
      <c r="S990" s="179"/>
      <c r="T990" s="179"/>
      <c r="U990" s="179"/>
      <c r="V990" s="179"/>
      <c r="W990" s="179"/>
      <c r="X990" s="179"/>
      <c r="Y990" s="179"/>
      <c r="Z990" s="179"/>
    </row>
    <row r="991" ht="10.5" customHeight="1">
      <c r="A991" s="179"/>
      <c r="B991" s="179"/>
      <c r="C991" s="179"/>
      <c r="D991" s="179"/>
      <c r="E991" s="179"/>
      <c r="F991" s="179"/>
      <c r="G991" s="179"/>
      <c r="H991" s="179"/>
      <c r="I991" s="179"/>
      <c r="J991" s="179"/>
      <c r="K991" s="179"/>
      <c r="L991" s="179"/>
      <c r="M991" s="179"/>
      <c r="N991" s="179"/>
      <c r="O991" s="179"/>
      <c r="P991" s="179"/>
      <c r="Q991" s="179"/>
      <c r="R991" s="179"/>
      <c r="S991" s="179"/>
      <c r="T991" s="179"/>
      <c r="U991" s="179"/>
      <c r="V991" s="179"/>
      <c r="W991" s="179"/>
      <c r="X991" s="179"/>
      <c r="Y991" s="179"/>
      <c r="Z991" s="179"/>
    </row>
    <row r="992" ht="10.5" customHeight="1">
      <c r="A992" s="179"/>
      <c r="B992" s="179"/>
      <c r="C992" s="179"/>
      <c r="D992" s="179"/>
      <c r="E992" s="179"/>
      <c r="F992" s="179"/>
      <c r="G992" s="179"/>
      <c r="H992" s="179"/>
      <c r="I992" s="179"/>
      <c r="J992" s="179"/>
      <c r="K992" s="179"/>
      <c r="L992" s="179"/>
      <c r="M992" s="179"/>
      <c r="N992" s="179"/>
      <c r="O992" s="179"/>
      <c r="P992" s="179"/>
      <c r="Q992" s="179"/>
      <c r="R992" s="179"/>
      <c r="S992" s="179"/>
      <c r="T992" s="179"/>
      <c r="U992" s="179"/>
      <c r="V992" s="179"/>
      <c r="W992" s="179"/>
      <c r="X992" s="179"/>
      <c r="Y992" s="179"/>
      <c r="Z992" s="179"/>
    </row>
    <row r="993" ht="10.5" customHeight="1">
      <c r="A993" s="179"/>
      <c r="B993" s="179"/>
      <c r="C993" s="179"/>
      <c r="D993" s="179"/>
      <c r="E993" s="179"/>
      <c r="F993" s="179"/>
      <c r="G993" s="179"/>
      <c r="H993" s="179"/>
      <c r="I993" s="179"/>
      <c r="J993" s="179"/>
      <c r="K993" s="179"/>
      <c r="L993" s="179"/>
      <c r="M993" s="179"/>
      <c r="N993" s="179"/>
      <c r="O993" s="179"/>
      <c r="P993" s="179"/>
      <c r="Q993" s="179"/>
      <c r="R993" s="179"/>
      <c r="S993" s="179"/>
      <c r="T993" s="179"/>
      <c r="U993" s="179"/>
      <c r="V993" s="179"/>
      <c r="W993" s="179"/>
      <c r="X993" s="179"/>
      <c r="Y993" s="179"/>
      <c r="Z993" s="179"/>
    </row>
    <row r="994" ht="10.5" customHeight="1">
      <c r="A994" s="179"/>
      <c r="B994" s="179"/>
      <c r="C994" s="179"/>
      <c r="D994" s="179"/>
      <c r="E994" s="179"/>
      <c r="F994" s="179"/>
      <c r="G994" s="179"/>
      <c r="H994" s="179"/>
      <c r="I994" s="179"/>
      <c r="J994" s="179"/>
      <c r="K994" s="179"/>
      <c r="L994" s="179"/>
      <c r="M994" s="179"/>
      <c r="N994" s="179"/>
      <c r="O994" s="179"/>
      <c r="P994" s="179"/>
      <c r="Q994" s="179"/>
      <c r="R994" s="179"/>
      <c r="S994" s="179"/>
      <c r="T994" s="179"/>
      <c r="U994" s="179"/>
      <c r="V994" s="179"/>
      <c r="W994" s="179"/>
      <c r="X994" s="179"/>
      <c r="Y994" s="179"/>
      <c r="Z994" s="179"/>
    </row>
    <row r="995" ht="10.5" customHeight="1">
      <c r="A995" s="179"/>
      <c r="B995" s="179"/>
      <c r="C995" s="179"/>
      <c r="D995" s="179"/>
      <c r="E995" s="179"/>
      <c r="F995" s="179"/>
      <c r="G995" s="179"/>
      <c r="H995" s="179"/>
      <c r="I995" s="179"/>
      <c r="J995" s="179"/>
      <c r="K995" s="179"/>
      <c r="L995" s="179"/>
      <c r="M995" s="179"/>
      <c r="N995" s="179"/>
      <c r="O995" s="179"/>
      <c r="P995" s="179"/>
      <c r="Q995" s="179"/>
      <c r="R995" s="179"/>
      <c r="S995" s="179"/>
      <c r="T995" s="179"/>
      <c r="U995" s="179"/>
      <c r="V995" s="179"/>
      <c r="W995" s="179"/>
      <c r="X995" s="179"/>
      <c r="Y995" s="179"/>
      <c r="Z995" s="179"/>
    </row>
    <row r="996" ht="10.5" customHeight="1">
      <c r="A996" s="179"/>
      <c r="B996" s="179"/>
      <c r="C996" s="179"/>
      <c r="D996" s="179"/>
      <c r="E996" s="179"/>
      <c r="F996" s="179"/>
      <c r="G996" s="179"/>
      <c r="H996" s="179"/>
      <c r="I996" s="179"/>
      <c r="J996" s="179"/>
      <c r="K996" s="179"/>
      <c r="L996" s="179"/>
      <c r="M996" s="179"/>
      <c r="N996" s="179"/>
      <c r="O996" s="179"/>
      <c r="P996" s="179"/>
      <c r="Q996" s="179"/>
      <c r="R996" s="179"/>
      <c r="S996" s="179"/>
      <c r="T996" s="179"/>
      <c r="U996" s="179"/>
      <c r="V996" s="179"/>
      <c r="W996" s="179"/>
      <c r="X996" s="179"/>
      <c r="Y996" s="179"/>
      <c r="Z996" s="179"/>
    </row>
    <row r="997" ht="10.5" customHeight="1">
      <c r="A997" s="179"/>
      <c r="B997" s="179"/>
      <c r="C997" s="179"/>
      <c r="D997" s="179"/>
      <c r="E997" s="179"/>
      <c r="F997" s="179"/>
      <c r="G997" s="179"/>
      <c r="H997" s="179"/>
      <c r="I997" s="179"/>
      <c r="J997" s="179"/>
      <c r="K997" s="179"/>
      <c r="L997" s="179"/>
      <c r="M997" s="179"/>
      <c r="N997" s="179"/>
      <c r="O997" s="179"/>
      <c r="P997" s="179"/>
      <c r="Q997" s="179"/>
      <c r="R997" s="179"/>
      <c r="S997" s="179"/>
      <c r="T997" s="179"/>
      <c r="U997" s="179"/>
      <c r="V997" s="179"/>
      <c r="W997" s="179"/>
      <c r="X997" s="179"/>
      <c r="Y997" s="179"/>
      <c r="Z997" s="179"/>
    </row>
    <row r="998" ht="10.5" customHeight="1">
      <c r="A998" s="179"/>
      <c r="B998" s="179"/>
      <c r="C998" s="179"/>
      <c r="D998" s="179"/>
      <c r="E998" s="179"/>
      <c r="F998" s="179"/>
      <c r="G998" s="179"/>
      <c r="H998" s="179"/>
      <c r="I998" s="179"/>
      <c r="J998" s="179"/>
      <c r="K998" s="179"/>
      <c r="L998" s="179"/>
      <c r="M998" s="179"/>
      <c r="N998" s="179"/>
      <c r="O998" s="179"/>
      <c r="P998" s="179"/>
      <c r="Q998" s="179"/>
      <c r="R998" s="179"/>
      <c r="S998" s="179"/>
      <c r="T998" s="179"/>
      <c r="U998" s="179"/>
      <c r="V998" s="179"/>
      <c r="W998" s="179"/>
      <c r="X998" s="179"/>
      <c r="Y998" s="179"/>
      <c r="Z998" s="179"/>
    </row>
    <row r="999" ht="10.5" customHeight="1">
      <c r="A999" s="179"/>
      <c r="B999" s="179"/>
      <c r="C999" s="179"/>
      <c r="D999" s="179"/>
      <c r="E999" s="179"/>
      <c r="F999" s="179"/>
      <c r="G999" s="179"/>
      <c r="H999" s="179"/>
      <c r="I999" s="179"/>
      <c r="J999" s="179"/>
      <c r="K999" s="179"/>
      <c r="L999" s="179"/>
      <c r="M999" s="179"/>
      <c r="N999" s="179"/>
      <c r="O999" s="179"/>
      <c r="P999" s="179"/>
      <c r="Q999" s="179"/>
      <c r="R999" s="179"/>
      <c r="S999" s="179"/>
      <c r="T999" s="179"/>
      <c r="U999" s="179"/>
      <c r="V999" s="179"/>
      <c r="W999" s="179"/>
      <c r="X999" s="179"/>
      <c r="Y999" s="179"/>
      <c r="Z999" s="179"/>
    </row>
    <row r="1000" ht="10.5" customHeight="1">
      <c r="A1000" s="179"/>
      <c r="B1000" s="179"/>
      <c r="C1000" s="179"/>
      <c r="D1000" s="179"/>
      <c r="E1000" s="179"/>
      <c r="F1000" s="179"/>
      <c r="G1000" s="179"/>
      <c r="H1000" s="179"/>
      <c r="I1000" s="179"/>
      <c r="J1000" s="179"/>
      <c r="K1000" s="179"/>
      <c r="L1000" s="179"/>
      <c r="M1000" s="179"/>
      <c r="N1000" s="179"/>
      <c r="O1000" s="179"/>
      <c r="P1000" s="179"/>
      <c r="Q1000" s="179"/>
      <c r="R1000" s="179"/>
      <c r="S1000" s="179"/>
      <c r="T1000" s="179"/>
      <c r="U1000" s="179"/>
      <c r="V1000" s="179"/>
      <c r="W1000" s="179"/>
      <c r="X1000" s="179"/>
      <c r="Y1000" s="179"/>
      <c r="Z1000" s="179"/>
    </row>
  </sheetData>
  <mergeCells count="33">
    <mergeCell ref="B8:B10"/>
    <mergeCell ref="C8:C10"/>
    <mergeCell ref="B11:B13"/>
    <mergeCell ref="C11:C13"/>
    <mergeCell ref="B14:B17"/>
    <mergeCell ref="C14:C17"/>
    <mergeCell ref="A1:A2"/>
    <mergeCell ref="B1:C2"/>
    <mergeCell ref="D1:D2"/>
    <mergeCell ref="E1:F2"/>
    <mergeCell ref="A3:A25"/>
    <mergeCell ref="B3:B6"/>
    <mergeCell ref="C3:C6"/>
    <mergeCell ref="B32:B35"/>
    <mergeCell ref="B36:B39"/>
    <mergeCell ref="B19:B23"/>
    <mergeCell ref="C19:C23"/>
    <mergeCell ref="A26:A35"/>
    <mergeCell ref="B26:B29"/>
    <mergeCell ref="C26:C29"/>
    <mergeCell ref="C32:C35"/>
    <mergeCell ref="C36:C39"/>
    <mergeCell ref="A45:A48"/>
    <mergeCell ref="A49:A52"/>
    <mergeCell ref="B50:B52"/>
    <mergeCell ref="C50:C52"/>
    <mergeCell ref="A36:A44"/>
    <mergeCell ref="B43:B44"/>
    <mergeCell ref="C43:C44"/>
    <mergeCell ref="B45:B47"/>
    <mergeCell ref="C45:C47"/>
    <mergeCell ref="D46:D47"/>
    <mergeCell ref="E46:E47"/>
  </mergeCells>
  <printOptions/>
  <pageMargins bottom="1.0" footer="0.0" header="0.0" left="0.75" right="0.75" top="1.0"/>
  <pageSetup orientation="landscape"/>
  <headerFooter>
    <oddHeader>&amp;LIndiana University School of Medicine HIPAA Security - Final Rule&amp;CCONFIDENTIAL INFORMATION The information in this report should be protected from inadvertent disclosure.</oddHeader>
    <oddFooter>&amp;L&amp;D&amp;CCONFIDENTIAL INFORMATION The information in this report should be protected from inadvertent disclosure.&amp;RPage &amp;P of </oddFooter>
  </headerFooter>
  <rowBreaks count="2" manualBreakCount="2">
    <brk id="25" man="1"/>
    <brk id="44" man="1"/>
  </rowBreaks>
  <drawing r:id="rId1"/>
</worksheet>
</file>